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470" yWindow="-465" windowWidth="20580" windowHeight="11385" tabRatio="247"/>
  </bookViews>
  <sheets>
    <sheet name="Лист1" sheetId="1" r:id="rId1"/>
    <sheet name="Лист2" sheetId="2" r:id="rId2"/>
    <sheet name="Лист3" sheetId="4" r:id="rId3"/>
  </sheets>
  <definedNames>
    <definedName name="_xlnm.Print_Area" localSheetId="0">Лист1!$A$1:$F$1144</definedName>
  </definedNames>
  <calcPr calcId="145621" refMode="R1C1"/>
</workbook>
</file>

<file path=xl/calcChain.xml><?xml version="1.0" encoding="utf-8"?>
<calcChain xmlns="http://schemas.openxmlformats.org/spreadsheetml/2006/main">
  <c r="E86" i="1" l="1"/>
  <c r="E85" i="1" s="1"/>
  <c r="D85" i="1"/>
  <c r="D279" i="1" l="1"/>
  <c r="E181" i="1" l="1"/>
  <c r="D127" i="1" l="1"/>
  <c r="D424" i="1" l="1"/>
  <c r="D875" i="1"/>
  <c r="D773" i="1"/>
  <c r="D482" i="1"/>
  <c r="D420" i="1"/>
  <c r="D416" i="1"/>
  <c r="E926" i="1" l="1"/>
  <c r="F427" i="1"/>
  <c r="D92" i="1" l="1"/>
  <c r="D91" i="1" s="1"/>
  <c r="E92" i="1"/>
  <c r="E91" i="1" s="1"/>
  <c r="E41" i="1"/>
  <c r="E126" i="1" l="1"/>
  <c r="D126" i="1"/>
  <c r="F1017" i="1" l="1"/>
  <c r="E1016" i="1"/>
  <c r="D1016" i="1"/>
  <c r="D1015" i="1" s="1"/>
  <c r="D594" i="1"/>
  <c r="D182" i="1"/>
  <c r="D181" i="1"/>
  <c r="F1016" i="1" l="1"/>
  <c r="E1015" i="1"/>
  <c r="E1014" i="1" s="1"/>
  <c r="E1013" i="1" s="1"/>
  <c r="D1014" i="1"/>
  <c r="F132" i="1"/>
  <c r="F130" i="1"/>
  <c r="F109" i="1"/>
  <c r="E149" i="1"/>
  <c r="E89" i="1"/>
  <c r="E88" i="1" s="1"/>
  <c r="E84" i="1" s="1"/>
  <c r="D88" i="1"/>
  <c r="D84" i="1" s="1"/>
  <c r="F1015" i="1" l="1"/>
  <c r="F1014" i="1"/>
  <c r="D1013" i="1"/>
  <c r="D103" i="1"/>
  <c r="F1013" i="1" l="1"/>
  <c r="F785" i="1"/>
  <c r="E784" i="1"/>
  <c r="E783" i="1" s="1"/>
  <c r="E782" i="1" s="1"/>
  <c r="D784" i="1"/>
  <c r="F756" i="1"/>
  <c r="E755" i="1"/>
  <c r="E754" i="1" s="1"/>
  <c r="D755" i="1"/>
  <c r="D754" i="1" s="1"/>
  <c r="E736" i="1"/>
  <c r="E735" i="1" s="1"/>
  <c r="D736" i="1"/>
  <c r="D735" i="1" s="1"/>
  <c r="F737" i="1"/>
  <c r="D734" i="1"/>
  <c r="F755" i="1" l="1"/>
  <c r="F784" i="1"/>
  <c r="F754" i="1"/>
  <c r="D783" i="1"/>
  <c r="F736" i="1"/>
  <c r="F735" i="1"/>
  <c r="F696" i="1"/>
  <c r="F694" i="1"/>
  <c r="E693" i="1"/>
  <c r="D693" i="1"/>
  <c r="D597" i="1"/>
  <c r="E508" i="1"/>
  <c r="D508" i="1"/>
  <c r="F509" i="1"/>
  <c r="F510" i="1"/>
  <c r="F507" i="1"/>
  <c r="E506" i="1"/>
  <c r="D506" i="1"/>
  <c r="F460" i="1"/>
  <c r="E459" i="1"/>
  <c r="E458" i="1" s="1"/>
  <c r="E457" i="1" s="1"/>
  <c r="E208" i="1"/>
  <c r="D208" i="1"/>
  <c r="F209" i="1"/>
  <c r="F693" i="1" l="1"/>
  <c r="F783" i="1"/>
  <c r="D782" i="1"/>
  <c r="F782" i="1" s="1"/>
  <c r="E505" i="1"/>
  <c r="D505" i="1"/>
  <c r="F506" i="1"/>
  <c r="F508" i="1"/>
  <c r="D459" i="1"/>
  <c r="F135" i="1"/>
  <c r="E134" i="1"/>
  <c r="D134" i="1"/>
  <c r="D75" i="1"/>
  <c r="E45" i="1"/>
  <c r="D39" i="1"/>
  <c r="F505" i="1" l="1"/>
  <c r="D458" i="1"/>
  <c r="F459" i="1"/>
  <c r="F134" i="1"/>
  <c r="F196" i="1"/>
  <c r="E195" i="1"/>
  <c r="D195" i="1"/>
  <c r="D194" i="1" s="1"/>
  <c r="D193" i="1" s="1"/>
  <c r="D192" i="1" s="1"/>
  <c r="E1098" i="1"/>
  <c r="E1097" i="1" s="1"/>
  <c r="E1096" i="1" s="1"/>
  <c r="E1095" i="1" s="1"/>
  <c r="D1098" i="1"/>
  <c r="D1097" i="1" s="1"/>
  <c r="D1096" i="1" s="1"/>
  <c r="D1095" i="1" s="1"/>
  <c r="F1099" i="1"/>
  <c r="F458" i="1" l="1"/>
  <c r="D457" i="1"/>
  <c r="F457" i="1" s="1"/>
  <c r="F195" i="1"/>
  <c r="E194" i="1"/>
  <c r="E193" i="1" s="1"/>
  <c r="E192" i="1" s="1"/>
  <c r="F1098" i="1"/>
  <c r="F1095" i="1"/>
  <c r="F1097" i="1"/>
  <c r="F594" i="1"/>
  <c r="F598" i="1"/>
  <c r="F603" i="1"/>
  <c r="F607" i="1"/>
  <c r="F612" i="1"/>
  <c r="F617" i="1"/>
  <c r="F621" i="1"/>
  <c r="F628" i="1"/>
  <c r="F632" i="1"/>
  <c r="F633" i="1"/>
  <c r="F192" i="1" l="1"/>
  <c r="F194" i="1"/>
  <c r="E826" i="1" l="1"/>
  <c r="F138" i="1" l="1"/>
  <c r="E137" i="1"/>
  <c r="E133" i="1" s="1"/>
  <c r="D137" i="1"/>
  <c r="D133" i="1" s="1"/>
  <c r="F137" i="1" l="1"/>
  <c r="F687" i="1"/>
  <c r="E686" i="1"/>
  <c r="E685" i="1" s="1"/>
  <c r="E684" i="1" s="1"/>
  <c r="D686" i="1"/>
  <c r="D685" i="1" s="1"/>
  <c r="F210" i="1"/>
  <c r="F685" i="1" l="1"/>
  <c r="D684" i="1"/>
  <c r="F684" i="1" s="1"/>
  <c r="F686" i="1"/>
  <c r="E233" i="1"/>
  <c r="D233" i="1"/>
  <c r="F233" i="1" l="1"/>
  <c r="F205" i="1"/>
  <c r="E204" i="1"/>
  <c r="E203" i="1" s="1"/>
  <c r="D204" i="1"/>
  <c r="F204" i="1" l="1"/>
  <c r="D203" i="1"/>
  <c r="D202" i="1" s="1"/>
  <c r="E202" i="1"/>
  <c r="E910" i="1"/>
  <c r="E909" i="1" s="1"/>
  <c r="D910" i="1"/>
  <c r="D909" i="1" s="1"/>
  <c r="D908" i="1" s="1"/>
  <c r="D907" i="1" s="1"/>
  <c r="F918" i="1"/>
  <c r="E917" i="1"/>
  <c r="E916" i="1" s="1"/>
  <c r="E915" i="1" s="1"/>
  <c r="E914" i="1" s="1"/>
  <c r="E913" i="1" s="1"/>
  <c r="E912" i="1" s="1"/>
  <c r="D917" i="1"/>
  <c r="F781" i="1"/>
  <c r="E780" i="1"/>
  <c r="E779" i="1" s="1"/>
  <c r="E778" i="1" s="1"/>
  <c r="F917" i="1" l="1"/>
  <c r="F203" i="1"/>
  <c r="F910" i="1"/>
  <c r="F202" i="1"/>
  <c r="E908" i="1"/>
  <c r="F909" i="1"/>
  <c r="D916" i="1"/>
  <c r="D915" i="1" s="1"/>
  <c r="F915" i="1" s="1"/>
  <c r="D780" i="1"/>
  <c r="D779" i="1" s="1"/>
  <c r="F779" i="1" s="1"/>
  <c r="D914" i="1" l="1"/>
  <c r="D913" i="1" s="1"/>
  <c r="E907" i="1"/>
  <c r="F907" i="1" s="1"/>
  <c r="F908" i="1"/>
  <c r="D778" i="1"/>
  <c r="F778" i="1" s="1"/>
  <c r="F916" i="1"/>
  <c r="F914" i="1"/>
  <c r="F780" i="1"/>
  <c r="F913" i="1" l="1"/>
  <c r="D912" i="1"/>
  <c r="F912" i="1" l="1"/>
  <c r="F99" i="1"/>
  <c r="E79" i="1" l="1"/>
  <c r="E968" i="1" l="1"/>
  <c r="E967" i="1" s="1"/>
  <c r="E966" i="1" s="1"/>
  <c r="E965" i="1" s="1"/>
  <c r="E973" i="1"/>
  <c r="E972" i="1" s="1"/>
  <c r="E971" i="1" s="1"/>
  <c r="E970" i="1" s="1"/>
  <c r="F985" i="1"/>
  <c r="F984" i="1"/>
  <c r="E983" i="1"/>
  <c r="E982" i="1" s="1"/>
  <c r="E981" i="1" s="1"/>
  <c r="D983" i="1"/>
  <c r="F980" i="1"/>
  <c r="F979" i="1"/>
  <c r="E978" i="1"/>
  <c r="E977" i="1" s="1"/>
  <c r="E976" i="1" s="1"/>
  <c r="D978" i="1"/>
  <c r="D977" i="1" s="1"/>
  <c r="F974" i="1"/>
  <c r="D973" i="1"/>
  <c r="F969" i="1"/>
  <c r="D968" i="1"/>
  <c r="F839" i="1"/>
  <c r="F838" i="1"/>
  <c r="E837" i="1"/>
  <c r="E836" i="1" s="1"/>
  <c r="E835" i="1" s="1"/>
  <c r="E834" i="1" s="1"/>
  <c r="D837" i="1"/>
  <c r="D836" i="1" s="1"/>
  <c r="D835" i="1" s="1"/>
  <c r="E975" i="1" l="1"/>
  <c r="E964" i="1" s="1"/>
  <c r="E963" i="1" s="1"/>
  <c r="F973" i="1"/>
  <c r="F968" i="1"/>
  <c r="D967" i="1"/>
  <c r="D966" i="1" s="1"/>
  <c r="D965" i="1" s="1"/>
  <c r="F983" i="1"/>
  <c r="F977" i="1"/>
  <c r="F978" i="1"/>
  <c r="F966" i="1"/>
  <c r="D972" i="1"/>
  <c r="D976" i="1"/>
  <c r="D982" i="1"/>
  <c r="F837" i="1"/>
  <c r="F835" i="1"/>
  <c r="D834" i="1"/>
  <c r="F836" i="1"/>
  <c r="D1000" i="1"/>
  <c r="E1000" i="1"/>
  <c r="F967" i="1" l="1"/>
  <c r="F976" i="1"/>
  <c r="D981" i="1"/>
  <c r="F981" i="1" s="1"/>
  <c r="F982" i="1"/>
  <c r="D971" i="1"/>
  <c r="F972" i="1"/>
  <c r="F965" i="1"/>
  <c r="F834" i="1"/>
  <c r="F971" i="1" l="1"/>
  <c r="D970" i="1"/>
  <c r="D975" i="1"/>
  <c r="F975" i="1" l="1"/>
  <c r="D964" i="1"/>
  <c r="F970" i="1"/>
  <c r="E75" i="1"/>
  <c r="E74" i="1" s="1"/>
  <c r="F964" i="1" l="1"/>
  <c r="D963" i="1"/>
  <c r="F963" i="1" s="1"/>
  <c r="F31" i="1"/>
  <c r="E404" i="1"/>
  <c r="E403" i="1" s="1"/>
  <c r="E402" i="1" s="1"/>
  <c r="F312" i="1"/>
  <c r="E311" i="1"/>
  <c r="F228" i="1"/>
  <c r="E227" i="1"/>
  <c r="E226" i="1" s="1"/>
  <c r="D227" i="1"/>
  <c r="F227" i="1" l="1"/>
  <c r="E20" i="1"/>
  <c r="F20" i="1" s="1"/>
  <c r="D311" i="1"/>
  <c r="D226" i="1"/>
  <c r="F226" i="1" s="1"/>
  <c r="F311" i="1" l="1"/>
  <c r="D62" i="1"/>
  <c r="E40" i="1"/>
  <c r="F40" i="1" s="1"/>
  <c r="F1001" i="1" l="1"/>
  <c r="F862" i="1"/>
  <c r="E861" i="1"/>
  <c r="E860" i="1" s="1"/>
  <c r="E859" i="1" s="1"/>
  <c r="E858" i="1" s="1"/>
  <c r="E852" i="1" s="1"/>
  <c r="D861" i="1"/>
  <c r="F409" i="1"/>
  <c r="E408" i="1"/>
  <c r="E407" i="1" s="1"/>
  <c r="E406" i="1" s="1"/>
  <c r="E401" i="1" s="1"/>
  <c r="E400" i="1" s="1"/>
  <c r="E399" i="1" s="1"/>
  <c r="E398" i="1" s="1"/>
  <c r="E322" i="1"/>
  <c r="D322" i="1"/>
  <c r="F323" i="1"/>
  <c r="F235" i="1"/>
  <c r="E234" i="1"/>
  <c r="E232" i="1" s="1"/>
  <c r="D234" i="1"/>
  <c r="D232" i="1" s="1"/>
  <c r="D231" i="1" s="1"/>
  <c r="E231" i="1" l="1"/>
  <c r="E230" i="1" s="1"/>
  <c r="E229" i="1" s="1"/>
  <c r="F861" i="1"/>
  <c r="D860" i="1"/>
  <c r="D859" i="1" s="1"/>
  <c r="D408" i="1"/>
  <c r="F322" i="1"/>
  <c r="F232" i="1"/>
  <c r="F234" i="1"/>
  <c r="F859" i="1" l="1"/>
  <c r="D858" i="1"/>
  <c r="F860" i="1"/>
  <c r="D407" i="1"/>
  <c r="F408" i="1"/>
  <c r="D852" i="1" l="1"/>
  <c r="F858" i="1"/>
  <c r="F407" i="1"/>
  <c r="D406" i="1"/>
  <c r="F406" i="1" s="1"/>
  <c r="F231" i="1"/>
  <c r="D230" i="1"/>
  <c r="D229" i="1" l="1"/>
  <c r="F229" i="1" s="1"/>
  <c r="F230" i="1"/>
  <c r="D74" i="1" l="1"/>
  <c r="E68" i="1"/>
  <c r="E34" i="1"/>
  <c r="E33" i="1"/>
  <c r="E892" i="1" l="1"/>
  <c r="D892" i="1"/>
  <c r="F894" i="1"/>
  <c r="E721" i="1" l="1"/>
  <c r="D721" i="1"/>
  <c r="D94" i="1"/>
  <c r="E94" i="1"/>
  <c r="D672" i="1" l="1"/>
  <c r="D519" i="1"/>
  <c r="E103" i="1" l="1"/>
  <c r="F103" i="1" s="1"/>
  <c r="E101" i="1"/>
  <c r="E100" i="1" l="1"/>
  <c r="F722" i="1"/>
  <c r="F721" i="1"/>
  <c r="E720" i="1"/>
  <c r="E719" i="1" s="1"/>
  <c r="E718" i="1" s="1"/>
  <c r="D720" i="1"/>
  <c r="F711" i="1"/>
  <c r="E710" i="1"/>
  <c r="E709" i="1" s="1"/>
  <c r="D710" i="1"/>
  <c r="F701" i="1"/>
  <c r="E700" i="1"/>
  <c r="E699" i="1" s="1"/>
  <c r="E698" i="1" s="1"/>
  <c r="E697" i="1" s="1"/>
  <c r="E695" i="1" s="1"/>
  <c r="E692" i="1" s="1"/>
  <c r="D700" i="1"/>
  <c r="D699" i="1" s="1"/>
  <c r="F710" i="1" l="1"/>
  <c r="F720" i="1"/>
  <c r="D719" i="1"/>
  <c r="D718" i="1" s="1"/>
  <c r="D709" i="1"/>
  <c r="D708" i="1" s="1"/>
  <c r="D707" i="1" s="1"/>
  <c r="E708" i="1"/>
  <c r="E707" i="1" s="1"/>
  <c r="F699" i="1"/>
  <c r="D698" i="1"/>
  <c r="D697" i="1" s="1"/>
  <c r="D695" i="1" s="1"/>
  <c r="F700" i="1"/>
  <c r="F695" i="1" l="1"/>
  <c r="D692" i="1"/>
  <c r="F718" i="1"/>
  <c r="F719" i="1"/>
  <c r="F708" i="1"/>
  <c r="F709" i="1"/>
  <c r="F707" i="1"/>
  <c r="F697" i="1"/>
  <c r="F698" i="1"/>
  <c r="D926" i="1"/>
  <c r="F692" i="1" l="1"/>
  <c r="F926" i="1"/>
  <c r="E142" i="1" l="1"/>
  <c r="D142" i="1"/>
  <c r="E140" i="1"/>
  <c r="D140" i="1"/>
  <c r="F777" i="1" l="1"/>
  <c r="E776" i="1"/>
  <c r="E775" i="1" s="1"/>
  <c r="E774" i="1" s="1"/>
  <c r="D776" i="1"/>
  <c r="E748" i="1"/>
  <c r="F776" i="1" l="1"/>
  <c r="D775" i="1"/>
  <c r="D774" i="1" s="1"/>
  <c r="F774" i="1" s="1"/>
  <c r="F775" i="1" l="1"/>
  <c r="E78" i="1" l="1"/>
  <c r="F1051" i="1" l="1"/>
  <c r="E1050" i="1"/>
  <c r="E1049" i="1" s="1"/>
  <c r="E1048" i="1" s="1"/>
  <c r="E1047" i="1" s="1"/>
  <c r="D1050" i="1"/>
  <c r="D1049" i="1" s="1"/>
  <c r="F1049" i="1" l="1"/>
  <c r="F1050" i="1"/>
  <c r="D1048" i="1"/>
  <c r="F651" i="1"/>
  <c r="E650" i="1"/>
  <c r="E649" i="1" s="1"/>
  <c r="E648" i="1" s="1"/>
  <c r="E647" i="1" s="1"/>
  <c r="D650" i="1"/>
  <c r="D649" i="1" s="1"/>
  <c r="F1048" i="1" l="1"/>
  <c r="D1047" i="1"/>
  <c r="F1047" i="1" s="1"/>
  <c r="F649" i="1"/>
  <c r="D648" i="1"/>
  <c r="F650" i="1"/>
  <c r="F648" i="1" l="1"/>
  <c r="F647" i="1"/>
  <c r="E544" i="1"/>
  <c r="D544" i="1"/>
  <c r="F1030" i="1" l="1"/>
  <c r="E1029" i="1"/>
  <c r="E1028" i="1" s="1"/>
  <c r="E1027" i="1" s="1"/>
  <c r="E1026" i="1" s="1"/>
  <c r="D1029" i="1"/>
  <c r="F952" i="1"/>
  <c r="F951" i="1"/>
  <c r="E950" i="1"/>
  <c r="E949" i="1" s="1"/>
  <c r="E948" i="1" s="1"/>
  <c r="F879" i="1"/>
  <c r="E878" i="1"/>
  <c r="E877" i="1" s="1"/>
  <c r="E876" i="1" s="1"/>
  <c r="D878" i="1"/>
  <c r="E868" i="1"/>
  <c r="D868" i="1"/>
  <c r="F870" i="1"/>
  <c r="F504" i="1"/>
  <c r="E503" i="1"/>
  <c r="E502" i="1" s="1"/>
  <c r="E501" i="1" s="1"/>
  <c r="D503" i="1"/>
  <c r="E282" i="1"/>
  <c r="E281" i="1" s="1"/>
  <c r="E280" i="1" s="1"/>
  <c r="D282" i="1"/>
  <c r="F283" i="1"/>
  <c r="F1029" i="1" l="1"/>
  <c r="F503" i="1"/>
  <c r="D950" i="1"/>
  <c r="F950" i="1" s="1"/>
  <c r="D1028" i="1"/>
  <c r="F1028" i="1" s="1"/>
  <c r="F878" i="1"/>
  <c r="D877" i="1"/>
  <c r="D876" i="1" s="1"/>
  <c r="F876" i="1" s="1"/>
  <c r="D502" i="1"/>
  <c r="D501" i="1" s="1"/>
  <c r="F282" i="1"/>
  <c r="D281" i="1"/>
  <c r="D949" i="1" l="1"/>
  <c r="D948" i="1" s="1"/>
  <c r="F948" i="1" s="1"/>
  <c r="F502" i="1"/>
  <c r="F501" i="1"/>
  <c r="D1027" i="1"/>
  <c r="D1026" i="1" s="1"/>
  <c r="F1026" i="1" s="1"/>
  <c r="F877" i="1"/>
  <c r="F281" i="1"/>
  <c r="D280" i="1"/>
  <c r="E119" i="1"/>
  <c r="F949" i="1" l="1"/>
  <c r="F1027" i="1"/>
  <c r="F280" i="1"/>
  <c r="F1036" i="1" l="1"/>
  <c r="E1035" i="1"/>
  <c r="E1034" i="1" s="1"/>
  <c r="D1035" i="1"/>
  <c r="F677" i="1"/>
  <c r="E676" i="1"/>
  <c r="D676" i="1"/>
  <c r="D675" i="1" s="1"/>
  <c r="F1035" i="1" l="1"/>
  <c r="D1034" i="1"/>
  <c r="D1033" i="1" s="1"/>
  <c r="D1032" i="1" s="1"/>
  <c r="E1033" i="1"/>
  <c r="E1032" i="1" s="1"/>
  <c r="F676" i="1"/>
  <c r="E675" i="1"/>
  <c r="F675" i="1" s="1"/>
  <c r="E961" i="1"/>
  <c r="D961" i="1"/>
  <c r="F962" i="1"/>
  <c r="E945" i="1"/>
  <c r="D945" i="1"/>
  <c r="F947" i="1"/>
  <c r="F857" i="1"/>
  <c r="E856" i="1"/>
  <c r="E855" i="1" s="1"/>
  <c r="E854" i="1" s="1"/>
  <c r="E853" i="1" s="1"/>
  <c r="D856" i="1"/>
  <c r="F833" i="1"/>
  <c r="E832" i="1"/>
  <c r="E831" i="1" s="1"/>
  <c r="E830" i="1" s="1"/>
  <c r="E829" i="1" s="1"/>
  <c r="E828" i="1" s="1"/>
  <c r="D832" i="1"/>
  <c r="D826" i="1"/>
  <c r="F761" i="1"/>
  <c r="E760" i="1"/>
  <c r="E759" i="1" s="1"/>
  <c r="D760" i="1"/>
  <c r="F567" i="1"/>
  <c r="E566" i="1"/>
  <c r="E565" i="1" s="1"/>
  <c r="E564" i="1" s="1"/>
  <c r="E563" i="1" s="1"/>
  <c r="D555" i="1"/>
  <c r="F545" i="1"/>
  <c r="E519" i="1"/>
  <c r="F521" i="1"/>
  <c r="F350" i="1"/>
  <c r="E349" i="1"/>
  <c r="E348" i="1" s="1"/>
  <c r="E347" i="1" s="1"/>
  <c r="E346" i="1" s="1"/>
  <c r="E345" i="1" s="1"/>
  <c r="D349" i="1"/>
  <c r="F1034" i="1" l="1"/>
  <c r="F1033" i="1"/>
  <c r="E562" i="1"/>
  <c r="E561" i="1" s="1"/>
  <c r="F832" i="1"/>
  <c r="F856" i="1"/>
  <c r="D855" i="1"/>
  <c r="F855" i="1" s="1"/>
  <c r="F760" i="1"/>
  <c r="D831" i="1"/>
  <c r="F831" i="1" s="1"/>
  <c r="D759" i="1"/>
  <c r="F759" i="1" s="1"/>
  <c r="F349" i="1"/>
  <c r="D348" i="1"/>
  <c r="F348" i="1" l="1"/>
  <c r="D854" i="1"/>
  <c r="D853" i="1" s="1"/>
  <c r="D851" i="1" s="1"/>
  <c r="D830" i="1"/>
  <c r="D829" i="1" s="1"/>
  <c r="D828" i="1" s="1"/>
  <c r="F568" i="1"/>
  <c r="D566" i="1"/>
  <c r="F566" i="1" s="1"/>
  <c r="D347" i="1"/>
  <c r="D346" i="1" s="1"/>
  <c r="D345" i="1" l="1"/>
  <c r="F345" i="1" s="1"/>
  <c r="F346" i="1"/>
  <c r="F347" i="1"/>
  <c r="D565" i="1"/>
  <c r="F565" i="1" s="1"/>
  <c r="F830" i="1"/>
  <c r="F854" i="1"/>
  <c r="F853" i="1"/>
  <c r="F829" i="1"/>
  <c r="F828" i="1"/>
  <c r="D564" i="1" l="1"/>
  <c r="D563" i="1" s="1"/>
  <c r="F564" i="1" l="1"/>
  <c r="D562" i="1"/>
  <c r="F563" i="1"/>
  <c r="F562" i="1" l="1"/>
  <c r="D561" i="1"/>
  <c r="F561" i="1" s="1"/>
  <c r="E190" i="1" l="1"/>
  <c r="E189" i="1" s="1"/>
  <c r="E188" i="1" s="1"/>
  <c r="E187" i="1" s="1"/>
  <c r="D190" i="1"/>
  <c r="F191" i="1"/>
  <c r="F190" i="1" l="1"/>
  <c r="D189" i="1"/>
  <c r="D188" i="1" s="1"/>
  <c r="D115" i="1"/>
  <c r="D33" i="1"/>
  <c r="F188" i="1" l="1"/>
  <c r="D187" i="1"/>
  <c r="F187" i="1" s="1"/>
  <c r="F189" i="1"/>
  <c r="E253" i="1" l="1"/>
  <c r="E257" i="1" l="1"/>
  <c r="E256" i="1" s="1"/>
  <c r="F807" i="1" l="1"/>
  <c r="E806" i="1"/>
  <c r="E805" i="1" s="1"/>
  <c r="E804" i="1" s="1"/>
  <c r="E803" i="1" s="1"/>
  <c r="D806" i="1"/>
  <c r="E790" i="1"/>
  <c r="E789" i="1" s="1"/>
  <c r="E788" i="1" s="1"/>
  <c r="E787" i="1" s="1"/>
  <c r="F791" i="1"/>
  <c r="D790" i="1"/>
  <c r="D789" i="1" s="1"/>
  <c r="F673" i="1"/>
  <c r="E672" i="1"/>
  <c r="E671" i="1" s="1"/>
  <c r="F576" i="1"/>
  <c r="E575" i="1"/>
  <c r="E574" i="1" s="1"/>
  <c r="E573" i="1" s="1"/>
  <c r="E572" i="1" s="1"/>
  <c r="E306" i="1"/>
  <c r="D306" i="1"/>
  <c r="F308" i="1"/>
  <c r="F806" i="1" l="1"/>
  <c r="D805" i="1"/>
  <c r="F672" i="1"/>
  <c r="F789" i="1"/>
  <c r="D788" i="1"/>
  <c r="D671" i="1"/>
  <c r="D670" i="1" s="1"/>
  <c r="F790" i="1"/>
  <c r="E670" i="1"/>
  <c r="D575" i="1"/>
  <c r="E148" i="1"/>
  <c r="D148" i="1"/>
  <c r="F805" i="1" l="1"/>
  <c r="D804" i="1"/>
  <c r="F788" i="1"/>
  <c r="D787" i="1"/>
  <c r="F670" i="1"/>
  <c r="F671" i="1"/>
  <c r="F575" i="1"/>
  <c r="D574" i="1"/>
  <c r="E147" i="1"/>
  <c r="D147" i="1"/>
  <c r="D803" i="1" l="1"/>
  <c r="F803" i="1" s="1"/>
  <c r="F804" i="1"/>
  <c r="F787" i="1"/>
  <c r="D573" i="1"/>
  <c r="D572" i="1" s="1"/>
  <c r="F574" i="1"/>
  <c r="D641" i="1"/>
  <c r="D640" i="1" s="1"/>
  <c r="F573" i="1" l="1"/>
  <c r="D639" i="1"/>
  <c r="E115" i="1"/>
  <c r="E1040" i="1" l="1"/>
  <c r="E1039" i="1" s="1"/>
  <c r="E1038" i="1" s="1"/>
  <c r="E1037" i="1" s="1"/>
  <c r="D1040" i="1"/>
  <c r="D1039" i="1" s="1"/>
  <c r="D1038" i="1" s="1"/>
  <c r="F1041" i="1"/>
  <c r="F817" i="1"/>
  <c r="E816" i="1"/>
  <c r="E815" i="1" s="1"/>
  <c r="E814" i="1" s="1"/>
  <c r="E813" i="1" s="1"/>
  <c r="D800" i="1"/>
  <c r="D799" i="1" s="1"/>
  <c r="E800" i="1"/>
  <c r="F141" i="1"/>
  <c r="E123" i="1"/>
  <c r="E121" i="1"/>
  <c r="D121" i="1"/>
  <c r="D119" i="1"/>
  <c r="D816" i="1" l="1"/>
  <c r="F816" i="1" s="1"/>
  <c r="F801" i="1"/>
  <c r="F1040" i="1"/>
  <c r="F800" i="1"/>
  <c r="F1038" i="1"/>
  <c r="D1037" i="1"/>
  <c r="E799" i="1"/>
  <c r="E798" i="1" s="1"/>
  <c r="E797" i="1" s="1"/>
  <c r="F1039" i="1"/>
  <c r="D798" i="1"/>
  <c r="F140" i="1"/>
  <c r="D123" i="1"/>
  <c r="F123" i="1" s="1"/>
  <c r="F812" i="1"/>
  <c r="E811" i="1"/>
  <c r="E810" i="1" s="1"/>
  <c r="E809" i="1" s="1"/>
  <c r="E808" i="1" s="1"/>
  <c r="E802" i="1" s="1"/>
  <c r="D811" i="1"/>
  <c r="D810" i="1" s="1"/>
  <c r="F796" i="1"/>
  <c r="E795" i="1"/>
  <c r="E794" i="1" s="1"/>
  <c r="E793" i="1" s="1"/>
  <c r="E792" i="1" s="1"/>
  <c r="E786" i="1" s="1"/>
  <c r="D795" i="1"/>
  <c r="F660" i="1"/>
  <c r="E659" i="1"/>
  <c r="E658" i="1" s="1"/>
  <c r="E657" i="1" s="1"/>
  <c r="E616" i="1"/>
  <c r="E615" i="1" s="1"/>
  <c r="E614" i="1" s="1"/>
  <c r="D616" i="1"/>
  <c r="E602" i="1"/>
  <c r="E601" i="1" s="1"/>
  <c r="E600" i="1" s="1"/>
  <c r="D602" i="1"/>
  <c r="F307" i="1"/>
  <c r="E305" i="1"/>
  <c r="E304" i="1" s="1"/>
  <c r="D305" i="1"/>
  <c r="D304" i="1" s="1"/>
  <c r="D615" i="1" l="1"/>
  <c r="F615" i="1" s="1"/>
  <c r="F616" i="1"/>
  <c r="D601" i="1"/>
  <c r="F601" i="1" s="1"/>
  <c r="F602" i="1"/>
  <c r="D815" i="1"/>
  <c r="F815" i="1" s="1"/>
  <c r="D659" i="1"/>
  <c r="D658" i="1" s="1"/>
  <c r="F658" i="1" s="1"/>
  <c r="F1037" i="1"/>
  <c r="F799" i="1"/>
  <c r="F798" i="1"/>
  <c r="D797" i="1"/>
  <c r="F810" i="1"/>
  <c r="D809" i="1"/>
  <c r="D808" i="1" s="1"/>
  <c r="F811" i="1"/>
  <c r="F304" i="1"/>
  <c r="F795" i="1"/>
  <c r="D794" i="1"/>
  <c r="F794" i="1" s="1"/>
  <c r="D614" i="1"/>
  <c r="F614" i="1" s="1"/>
  <c r="F306" i="1"/>
  <c r="F305" i="1"/>
  <c r="D600" i="1" l="1"/>
  <c r="F600" i="1" s="1"/>
  <c r="D814" i="1"/>
  <c r="D813" i="1" s="1"/>
  <c r="D802" i="1" s="1"/>
  <c r="D657" i="1"/>
  <c r="F657" i="1" s="1"/>
  <c r="F659" i="1"/>
  <c r="F797" i="1"/>
  <c r="F809" i="1"/>
  <c r="D793" i="1"/>
  <c r="D792" i="1" s="1"/>
  <c r="D786" i="1" s="1"/>
  <c r="F814" i="1" l="1"/>
  <c r="F793" i="1"/>
  <c r="F813" i="1"/>
  <c r="F802" i="1"/>
  <c r="F808" i="1"/>
  <c r="F792" i="1"/>
  <c r="F786" i="1"/>
  <c r="E39" i="1"/>
  <c r="F39" i="1" s="1"/>
  <c r="F875" i="1" l="1"/>
  <c r="E874" i="1"/>
  <c r="D874" i="1"/>
  <c r="D873" i="1" s="1"/>
  <c r="E465" i="1"/>
  <c r="E464" i="1" s="1"/>
  <c r="E463" i="1" s="1"/>
  <c r="E462" i="1" s="1"/>
  <c r="E461" i="1" s="1"/>
  <c r="F466" i="1"/>
  <c r="D465" i="1"/>
  <c r="F448" i="1"/>
  <c r="E447" i="1"/>
  <c r="E446" i="1" s="1"/>
  <c r="E445" i="1" s="1"/>
  <c r="D447" i="1"/>
  <c r="D446" i="1" s="1"/>
  <c r="F874" i="1" l="1"/>
  <c r="F465" i="1"/>
  <c r="D872" i="1"/>
  <c r="D871" i="1" s="1"/>
  <c r="E873" i="1"/>
  <c r="E872" i="1" s="1"/>
  <c r="E871" i="1" s="1"/>
  <c r="D464" i="1"/>
  <c r="D463" i="1" s="1"/>
  <c r="D462" i="1" s="1"/>
  <c r="D461" i="1" s="1"/>
  <c r="F447" i="1"/>
  <c r="F446" i="1"/>
  <c r="D445" i="1"/>
  <c r="F873" i="1" l="1"/>
  <c r="F871" i="1"/>
  <c r="F872" i="1"/>
  <c r="F464" i="1"/>
  <c r="F445" i="1"/>
  <c r="F463" i="1" l="1"/>
  <c r="E631" i="1"/>
  <c r="D631" i="1"/>
  <c r="F631" i="1" s="1"/>
  <c r="F462" i="1" l="1"/>
  <c r="F461" i="1"/>
  <c r="F911" i="1"/>
  <c r="E199" i="1"/>
  <c r="E198" i="1" s="1"/>
  <c r="E197" i="1" s="1"/>
  <c r="E1082" i="1" l="1"/>
  <c r="E1081" i="1" s="1"/>
  <c r="E1080" i="1" s="1"/>
  <c r="E1079" i="1" s="1"/>
  <c r="E1078" i="1" s="1"/>
  <c r="E1077" i="1" s="1"/>
  <c r="E1076" i="1" s="1"/>
  <c r="F1083" i="1" l="1"/>
  <c r="D1082" i="1"/>
  <c r="D1081" i="1" s="1"/>
  <c r="D1080" i="1" s="1"/>
  <c r="E263" i="1"/>
  <c r="E262" i="1" s="1"/>
  <c r="E261" i="1" s="1"/>
  <c r="E260" i="1" s="1"/>
  <c r="E259" i="1" s="1"/>
  <c r="E286" i="1"/>
  <c r="E285" i="1" s="1"/>
  <c r="E944" i="1"/>
  <c r="E943" i="1" s="1"/>
  <c r="E942" i="1" s="1"/>
  <c r="F1056" i="1"/>
  <c r="E1055" i="1"/>
  <c r="E1054" i="1" s="1"/>
  <c r="E1053" i="1" s="1"/>
  <c r="E1052" i="1" s="1"/>
  <c r="D1055" i="1"/>
  <c r="E1113" i="1"/>
  <c r="E1112" i="1" s="1"/>
  <c r="E1111" i="1" s="1"/>
  <c r="E1110" i="1" s="1"/>
  <c r="E1109" i="1" s="1"/>
  <c r="E1108" i="1" s="1"/>
  <c r="D1113" i="1"/>
  <c r="D1112" i="1" s="1"/>
  <c r="D1111" i="1" s="1"/>
  <c r="D1110" i="1" s="1"/>
  <c r="D1109" i="1" s="1"/>
  <c r="D1108" i="1" s="1"/>
  <c r="E1106" i="1"/>
  <c r="E1105" i="1" s="1"/>
  <c r="E1104" i="1" s="1"/>
  <c r="E1103" i="1" s="1"/>
  <c r="E1102" i="1" s="1"/>
  <c r="E1101" i="1" s="1"/>
  <c r="E1100" i="1" s="1"/>
  <c r="D1106" i="1"/>
  <c r="D1105" i="1" s="1"/>
  <c r="D1104" i="1" s="1"/>
  <c r="D1103" i="1" s="1"/>
  <c r="D1102" i="1" s="1"/>
  <c r="D1101" i="1" s="1"/>
  <c r="D1100" i="1" s="1"/>
  <c r="E1092" i="1"/>
  <c r="E1091" i="1" s="1"/>
  <c r="E1090" i="1" s="1"/>
  <c r="E1089" i="1" s="1"/>
  <c r="D1092" i="1"/>
  <c r="D1091" i="1" s="1"/>
  <c r="D1090" i="1" s="1"/>
  <c r="D1089" i="1" s="1"/>
  <c r="E1069" i="1"/>
  <c r="E1068" i="1" s="1"/>
  <c r="E1067" i="1" s="1"/>
  <c r="E1066" i="1" s="1"/>
  <c r="E1074" i="1"/>
  <c r="E1073" i="1" s="1"/>
  <c r="E1072" i="1" s="1"/>
  <c r="E1071" i="1" s="1"/>
  <c r="D1069" i="1"/>
  <c r="D1068" i="1" s="1"/>
  <c r="D1067" i="1" s="1"/>
  <c r="D1066" i="1" s="1"/>
  <c r="D1074" i="1"/>
  <c r="D1073" i="1" s="1"/>
  <c r="D1072" i="1" s="1"/>
  <c r="D1071" i="1" s="1"/>
  <c r="E1021" i="1"/>
  <c r="E1020" i="1" s="1"/>
  <c r="E1019" i="1" s="1"/>
  <c r="D1021" i="1"/>
  <c r="D1020" i="1" s="1"/>
  <c r="D1019" i="1" s="1"/>
  <c r="D1018" i="1" s="1"/>
  <c r="D1012" i="1" s="1"/>
  <c r="F1022" i="1"/>
  <c r="F1010" i="1"/>
  <c r="E1009" i="1"/>
  <c r="E1008" i="1" s="1"/>
  <c r="E1007" i="1" s="1"/>
  <c r="D1009" i="1"/>
  <c r="E1005" i="1"/>
  <c r="E1004" i="1" s="1"/>
  <c r="E1003" i="1" s="1"/>
  <c r="E1045" i="1"/>
  <c r="E1060" i="1"/>
  <c r="E1059" i="1" s="1"/>
  <c r="E1058" i="1" s="1"/>
  <c r="E1057" i="1" s="1"/>
  <c r="D1060" i="1"/>
  <c r="D1059" i="1" s="1"/>
  <c r="D1058" i="1" s="1"/>
  <c r="D1057" i="1" s="1"/>
  <c r="D1005" i="1"/>
  <c r="F1006" i="1"/>
  <c r="D1045" i="1"/>
  <c r="D1044" i="1" s="1"/>
  <c r="F1046" i="1"/>
  <c r="F827" i="1"/>
  <c r="E825" i="1"/>
  <c r="E824" i="1" s="1"/>
  <c r="E823" i="1" s="1"/>
  <c r="E822" i="1" s="1"/>
  <c r="D825" i="1"/>
  <c r="D824" i="1" s="1"/>
  <c r="E990" i="1"/>
  <c r="E989" i="1" s="1"/>
  <c r="E988" i="1" s="1"/>
  <c r="E987" i="1" s="1"/>
  <c r="E986" i="1" s="1"/>
  <c r="D990" i="1"/>
  <c r="D989" i="1" s="1"/>
  <c r="D988" i="1" s="1"/>
  <c r="D987" i="1" s="1"/>
  <c r="D986" i="1" s="1"/>
  <c r="D944" i="1"/>
  <c r="D943" i="1" s="1"/>
  <c r="D942" i="1" s="1"/>
  <c r="E956" i="1"/>
  <c r="E955" i="1" s="1"/>
  <c r="E954" i="1" s="1"/>
  <c r="E953" i="1" s="1"/>
  <c r="D956" i="1"/>
  <c r="D955" i="1" s="1"/>
  <c r="D954" i="1" s="1"/>
  <c r="D953" i="1" s="1"/>
  <c r="E960" i="1"/>
  <c r="E959" i="1" s="1"/>
  <c r="E958" i="1" s="1"/>
  <c r="D960" i="1"/>
  <c r="D959" i="1" s="1"/>
  <c r="D958" i="1" s="1"/>
  <c r="E935" i="1"/>
  <c r="E934" i="1" s="1"/>
  <c r="E933" i="1" s="1"/>
  <c r="E932" i="1" s="1"/>
  <c r="E940" i="1"/>
  <c r="E939" i="1" s="1"/>
  <c r="E938" i="1" s="1"/>
  <c r="E937" i="1" s="1"/>
  <c r="D940" i="1"/>
  <c r="D939" i="1" s="1"/>
  <c r="D938" i="1" s="1"/>
  <c r="D937" i="1" s="1"/>
  <c r="D935" i="1"/>
  <c r="D934" i="1" s="1"/>
  <c r="D933" i="1" s="1"/>
  <c r="D932" i="1" s="1"/>
  <c r="E925" i="1"/>
  <c r="E924" i="1" s="1"/>
  <c r="E923" i="1" s="1"/>
  <c r="E922" i="1" s="1"/>
  <c r="E921" i="1" s="1"/>
  <c r="E920" i="1" s="1"/>
  <c r="D925" i="1"/>
  <c r="D924" i="1" s="1"/>
  <c r="D923" i="1" s="1"/>
  <c r="D922" i="1" s="1"/>
  <c r="D921" i="1" s="1"/>
  <c r="D920" i="1" s="1"/>
  <c r="E905" i="1"/>
  <c r="E904" i="1" s="1"/>
  <c r="E903" i="1" s="1"/>
  <c r="E902" i="1" s="1"/>
  <c r="D905" i="1"/>
  <c r="D904" i="1" s="1"/>
  <c r="D903" i="1" s="1"/>
  <c r="D902" i="1" s="1"/>
  <c r="E900" i="1"/>
  <c r="E899" i="1" s="1"/>
  <c r="E898" i="1" s="1"/>
  <c r="E897" i="1" s="1"/>
  <c r="E896" i="1" s="1"/>
  <c r="E895" i="1" s="1"/>
  <c r="D900" i="1"/>
  <c r="D899" i="1" s="1"/>
  <c r="D898" i="1" s="1"/>
  <c r="D897" i="1" s="1"/>
  <c r="D896" i="1" s="1"/>
  <c r="D895" i="1" s="1"/>
  <c r="E891" i="1"/>
  <c r="E890" i="1" s="1"/>
  <c r="E889" i="1" s="1"/>
  <c r="D891" i="1"/>
  <c r="D890" i="1" s="1"/>
  <c r="D889" i="1" s="1"/>
  <c r="E887" i="1"/>
  <c r="E886" i="1" s="1"/>
  <c r="E885" i="1" s="1"/>
  <c r="D887" i="1"/>
  <c r="D886" i="1" s="1"/>
  <c r="D885" i="1" s="1"/>
  <c r="E883" i="1"/>
  <c r="E882" i="1" s="1"/>
  <c r="E881" i="1" s="1"/>
  <c r="E880" i="1" s="1"/>
  <c r="D883" i="1"/>
  <c r="D882" i="1" s="1"/>
  <c r="D881" i="1" s="1"/>
  <c r="D880" i="1" s="1"/>
  <c r="D867" i="1"/>
  <c r="D866" i="1" s="1"/>
  <c r="D865" i="1" s="1"/>
  <c r="E1088" i="1" l="1"/>
  <c r="E1087" i="1" s="1"/>
  <c r="E1086" i="1" s="1"/>
  <c r="E1085" i="1" s="1"/>
  <c r="E1084" i="1" s="1"/>
  <c r="D1088" i="1"/>
  <c r="D1087" i="1" s="1"/>
  <c r="D1086" i="1" s="1"/>
  <c r="D1085" i="1" s="1"/>
  <c r="D1084" i="1" s="1"/>
  <c r="E821" i="1"/>
  <c r="E820" i="1" s="1"/>
  <c r="E1002" i="1"/>
  <c r="E999" i="1" s="1"/>
  <c r="E998" i="1" s="1"/>
  <c r="E997" i="1" s="1"/>
  <c r="E996" i="1" s="1"/>
  <c r="E867" i="1"/>
  <c r="E866" i="1" s="1"/>
  <c r="E865" i="1" s="1"/>
  <c r="E864" i="1" s="1"/>
  <c r="E863" i="1" s="1"/>
  <c r="D864" i="1"/>
  <c r="D863" i="1" s="1"/>
  <c r="F1055" i="1"/>
  <c r="E931" i="1"/>
  <c r="E930" i="1" s="1"/>
  <c r="E929" i="1" s="1"/>
  <c r="D1054" i="1"/>
  <c r="D1053" i="1" s="1"/>
  <c r="F1053" i="1" s="1"/>
  <c r="E1065" i="1"/>
  <c r="E1064" i="1" s="1"/>
  <c r="E1063" i="1" s="1"/>
  <c r="E1062" i="1" s="1"/>
  <c r="F1005" i="1"/>
  <c r="F1082" i="1"/>
  <c r="F826" i="1"/>
  <c r="D931" i="1"/>
  <c r="D930" i="1" s="1"/>
  <c r="F1045" i="1"/>
  <c r="D1065" i="1"/>
  <c r="D1064" i="1" s="1"/>
  <c r="D1063" i="1" s="1"/>
  <c r="D1062" i="1" s="1"/>
  <c r="F1009" i="1"/>
  <c r="F1080" i="1"/>
  <c r="D1079" i="1"/>
  <c r="D1078" i="1" s="1"/>
  <c r="F1081" i="1"/>
  <c r="E1018" i="1"/>
  <c r="F1019" i="1"/>
  <c r="F1021" i="1"/>
  <c r="F1020" i="1"/>
  <c r="D1008" i="1"/>
  <c r="D1007" i="1" s="1"/>
  <c r="D1004" i="1"/>
  <c r="D1003" i="1" s="1"/>
  <c r="F1003" i="1" s="1"/>
  <c r="E1044" i="1"/>
  <c r="E1043" i="1" s="1"/>
  <c r="E1042" i="1" s="1"/>
  <c r="E1031" i="1" s="1"/>
  <c r="E1025" i="1" s="1"/>
  <c r="D1043" i="1"/>
  <c r="D823" i="1"/>
  <c r="D822" i="1" s="1"/>
  <c r="D821" i="1" s="1"/>
  <c r="F824" i="1"/>
  <c r="F825" i="1"/>
  <c r="E845" i="1"/>
  <c r="E844" i="1" s="1"/>
  <c r="E843" i="1" s="1"/>
  <c r="E842" i="1" s="1"/>
  <c r="E841" i="1" s="1"/>
  <c r="E840" i="1" s="1"/>
  <c r="D845" i="1"/>
  <c r="D844" i="1" s="1"/>
  <c r="D843" i="1" s="1"/>
  <c r="D842" i="1" s="1"/>
  <c r="D841" i="1" s="1"/>
  <c r="D840" i="1" s="1"/>
  <c r="D733" i="1"/>
  <c r="D732" i="1" s="1"/>
  <c r="D731" i="1" s="1"/>
  <c r="D748" i="1"/>
  <c r="D747" i="1" s="1"/>
  <c r="D746" i="1" s="1"/>
  <c r="D752" i="1"/>
  <c r="D751" i="1" s="1"/>
  <c r="D750" i="1" s="1"/>
  <c r="F769" i="1"/>
  <c r="E768" i="1"/>
  <c r="E767" i="1" s="1"/>
  <c r="E766" i="1" s="1"/>
  <c r="D768" i="1"/>
  <c r="F773" i="1"/>
  <c r="E772" i="1"/>
  <c r="E771" i="1" s="1"/>
  <c r="E770" i="1" s="1"/>
  <c r="D772" i="1"/>
  <c r="E763" i="1"/>
  <c r="E762" i="1" s="1"/>
  <c r="E758" i="1" s="1"/>
  <c r="E757" i="1" s="1"/>
  <c r="D763" i="1"/>
  <c r="D762" i="1" s="1"/>
  <c r="E752" i="1"/>
  <c r="E751" i="1" s="1"/>
  <c r="E750" i="1" s="1"/>
  <c r="E747" i="1"/>
  <c r="E746" i="1" s="1"/>
  <c r="E744" i="1"/>
  <c r="E743" i="1" s="1"/>
  <c r="E742" i="1" s="1"/>
  <c r="D744" i="1"/>
  <c r="D743" i="1" s="1"/>
  <c r="D742" i="1" s="1"/>
  <c r="E740" i="1"/>
  <c r="E739" i="1" s="1"/>
  <c r="E738" i="1" s="1"/>
  <c r="D740" i="1"/>
  <c r="D739" i="1" s="1"/>
  <c r="E733" i="1"/>
  <c r="E732" i="1" s="1"/>
  <c r="E731" i="1" s="1"/>
  <c r="E729" i="1"/>
  <c r="E728" i="1" s="1"/>
  <c r="E727" i="1" s="1"/>
  <c r="D729" i="1"/>
  <c r="D728" i="1" s="1"/>
  <c r="D727" i="1" s="1"/>
  <c r="D705" i="1"/>
  <c r="D704" i="1" s="1"/>
  <c r="D703" i="1" s="1"/>
  <c r="D702" i="1" s="1"/>
  <c r="F656" i="1"/>
  <c r="E655" i="1"/>
  <c r="E654" i="1" s="1"/>
  <c r="E653" i="1" s="1"/>
  <c r="D655" i="1"/>
  <c r="E630" i="1"/>
  <c r="E629" i="1" s="1"/>
  <c r="D630" i="1"/>
  <c r="E593" i="1"/>
  <c r="E592" i="1" s="1"/>
  <c r="E591" i="1" s="1"/>
  <c r="D593" i="1"/>
  <c r="E559" i="1"/>
  <c r="F560" i="1"/>
  <c r="D559" i="1"/>
  <c r="D558" i="1" s="1"/>
  <c r="E597" i="1"/>
  <c r="E596" i="1" s="1"/>
  <c r="E595" i="1" s="1"/>
  <c r="E716" i="1"/>
  <c r="E715" i="1" s="1"/>
  <c r="E714" i="1" s="1"/>
  <c r="D716" i="1"/>
  <c r="D715" i="1" s="1"/>
  <c r="D714" i="1" s="1"/>
  <c r="D713" i="1" s="1"/>
  <c r="E705" i="1"/>
  <c r="E704" i="1" s="1"/>
  <c r="E703" i="1" s="1"/>
  <c r="E702" i="1" s="1"/>
  <c r="E690" i="1"/>
  <c r="E689" i="1" s="1"/>
  <c r="D690" i="1"/>
  <c r="D689" i="1" s="1"/>
  <c r="E679" i="1"/>
  <c r="E678" i="1" s="1"/>
  <c r="E674" i="1" s="1"/>
  <c r="E669" i="1" s="1"/>
  <c r="D679" i="1"/>
  <c r="D678" i="1" s="1"/>
  <c r="E667" i="1"/>
  <c r="E666" i="1" s="1"/>
  <c r="E665" i="1" s="1"/>
  <c r="D667" i="1"/>
  <c r="D666" i="1" s="1"/>
  <c r="D665" i="1" s="1"/>
  <c r="E663" i="1"/>
  <c r="E662" i="1" s="1"/>
  <c r="E661" i="1" s="1"/>
  <c r="D663" i="1"/>
  <c r="D662" i="1" s="1"/>
  <c r="D661" i="1" s="1"/>
  <c r="E645" i="1"/>
  <c r="E644" i="1" s="1"/>
  <c r="E643" i="1" s="1"/>
  <c r="D645" i="1"/>
  <c r="D644" i="1" s="1"/>
  <c r="D643" i="1" s="1"/>
  <c r="D638" i="1" s="1"/>
  <c r="E636" i="1"/>
  <c r="E635" i="1" s="1"/>
  <c r="E634" i="1" s="1"/>
  <c r="D636" i="1"/>
  <c r="D635" i="1" s="1"/>
  <c r="D634" i="1" s="1"/>
  <c r="E627" i="1"/>
  <c r="E626" i="1" s="1"/>
  <c r="E625" i="1" s="1"/>
  <c r="D627" i="1"/>
  <c r="E620" i="1"/>
  <c r="E619" i="1" s="1"/>
  <c r="E618" i="1" s="1"/>
  <c r="E613" i="1" s="1"/>
  <c r="D620" i="1"/>
  <c r="E611" i="1"/>
  <c r="E610" i="1" s="1"/>
  <c r="E609" i="1" s="1"/>
  <c r="E608" i="1" s="1"/>
  <c r="D611" i="1"/>
  <c r="E606" i="1"/>
  <c r="E605" i="1" s="1"/>
  <c r="E604" i="1" s="1"/>
  <c r="E599" i="1" s="1"/>
  <c r="D606" i="1"/>
  <c r="E589" i="1"/>
  <c r="E588" i="1" s="1"/>
  <c r="E587" i="1" s="1"/>
  <c r="D589" i="1"/>
  <c r="D588" i="1" s="1"/>
  <c r="D587" i="1" s="1"/>
  <c r="E580" i="1"/>
  <c r="E579" i="1" s="1"/>
  <c r="E578" i="1" s="1"/>
  <c r="E577" i="1" s="1"/>
  <c r="D580" i="1"/>
  <c r="D579" i="1" s="1"/>
  <c r="D578" i="1" s="1"/>
  <c r="D577" i="1" s="1"/>
  <c r="E555" i="1"/>
  <c r="E554" i="1" s="1"/>
  <c r="E553" i="1" s="1"/>
  <c r="D554" i="1"/>
  <c r="D553" i="1" s="1"/>
  <c r="E551" i="1"/>
  <c r="E550" i="1" s="1"/>
  <c r="E549" i="1" s="1"/>
  <c r="D551" i="1"/>
  <c r="D550" i="1" s="1"/>
  <c r="D549" i="1" s="1"/>
  <c r="E543" i="1"/>
  <c r="E542" i="1" s="1"/>
  <c r="E541" i="1" s="1"/>
  <c r="D543" i="1"/>
  <c r="D542" i="1" s="1"/>
  <c r="D541" i="1" s="1"/>
  <c r="E539" i="1"/>
  <c r="E538" i="1" s="1"/>
  <c r="E537" i="1" s="1"/>
  <c r="E536" i="1" s="1"/>
  <c r="D539" i="1"/>
  <c r="D538" i="1" s="1"/>
  <c r="D537" i="1" s="1"/>
  <c r="D536" i="1" s="1"/>
  <c r="E532" i="1"/>
  <c r="E531" i="1" s="1"/>
  <c r="E530" i="1" s="1"/>
  <c r="E529" i="1" s="1"/>
  <c r="E528" i="1" s="1"/>
  <c r="E527" i="1" s="1"/>
  <c r="D532" i="1"/>
  <c r="D531" i="1" s="1"/>
  <c r="D530" i="1" s="1"/>
  <c r="D529" i="1" s="1"/>
  <c r="D528" i="1" s="1"/>
  <c r="D527" i="1" s="1"/>
  <c r="E525" i="1"/>
  <c r="E524" i="1" s="1"/>
  <c r="E523" i="1" s="1"/>
  <c r="E522" i="1" s="1"/>
  <c r="D525" i="1"/>
  <c r="D524" i="1" s="1"/>
  <c r="D523" i="1" s="1"/>
  <c r="D522" i="1" s="1"/>
  <c r="E518" i="1"/>
  <c r="E517" i="1" s="1"/>
  <c r="E516" i="1" s="1"/>
  <c r="D518" i="1"/>
  <c r="D517" i="1" s="1"/>
  <c r="D516" i="1" s="1"/>
  <c r="E514" i="1"/>
  <c r="E513" i="1" s="1"/>
  <c r="E512" i="1" s="1"/>
  <c r="E511" i="1" s="1"/>
  <c r="D514" i="1"/>
  <c r="D513" i="1" s="1"/>
  <c r="D512" i="1" s="1"/>
  <c r="D511" i="1" s="1"/>
  <c r="E499" i="1"/>
  <c r="E498" i="1" s="1"/>
  <c r="E497" i="1" s="1"/>
  <c r="E496" i="1" s="1"/>
  <c r="D499" i="1"/>
  <c r="D498" i="1" s="1"/>
  <c r="D497" i="1" s="1"/>
  <c r="D496" i="1" s="1"/>
  <c r="E726" i="1" l="1"/>
  <c r="E765" i="1"/>
  <c r="D688" i="1"/>
  <c r="D683" i="1" s="1"/>
  <c r="D682" i="1" s="1"/>
  <c r="D681" i="1" s="1"/>
  <c r="E688" i="1"/>
  <c r="E683" i="1" s="1"/>
  <c r="E682" i="1" s="1"/>
  <c r="E681" i="1" s="1"/>
  <c r="F630" i="1"/>
  <c r="D619" i="1"/>
  <c r="F620" i="1"/>
  <c r="D610" i="1"/>
  <c r="F611" i="1"/>
  <c r="D626" i="1"/>
  <c r="F627" i="1"/>
  <c r="D605" i="1"/>
  <c r="F606" i="1"/>
  <c r="F634" i="1"/>
  <c r="D596" i="1"/>
  <c r="F597" i="1"/>
  <c r="D592" i="1"/>
  <c r="F592" i="1" s="1"/>
  <c r="F593" i="1"/>
  <c r="E558" i="1"/>
  <c r="E557" i="1" s="1"/>
  <c r="E548" i="1" s="1"/>
  <c r="E547" i="1" s="1"/>
  <c r="E546" i="1" s="1"/>
  <c r="D929" i="1"/>
  <c r="D928" i="1" s="1"/>
  <c r="D919" i="1" s="1"/>
  <c r="E713" i="1"/>
  <c r="E712" i="1" s="1"/>
  <c r="E1024" i="1"/>
  <c r="E1023" i="1" s="1"/>
  <c r="E1012" i="1" s="1"/>
  <c r="E1011" i="1" s="1"/>
  <c r="D726" i="1"/>
  <c r="D712" i="1"/>
  <c r="E819" i="1"/>
  <c r="E818" i="1" s="1"/>
  <c r="D1052" i="1"/>
  <c r="F1052" i="1" s="1"/>
  <c r="D674" i="1"/>
  <c r="D669" i="1" s="1"/>
  <c r="D850" i="1"/>
  <c r="E851" i="1"/>
  <c r="E850" i="1" s="1"/>
  <c r="E849" i="1" s="1"/>
  <c r="F852" i="1"/>
  <c r="D758" i="1"/>
  <c r="D757" i="1" s="1"/>
  <c r="E571" i="1"/>
  <c r="E570" i="1" s="1"/>
  <c r="E569" i="1" s="1"/>
  <c r="F1054" i="1"/>
  <c r="E624" i="1"/>
  <c r="F1008" i="1"/>
  <c r="E652" i="1"/>
  <c r="F768" i="1"/>
  <c r="E995" i="1"/>
  <c r="E994" i="1" s="1"/>
  <c r="E993" i="1" s="1"/>
  <c r="D1077" i="1"/>
  <c r="F1078" i="1"/>
  <c r="F772" i="1"/>
  <c r="F1044" i="1"/>
  <c r="F1018" i="1"/>
  <c r="E535" i="1"/>
  <c r="E534" i="1" s="1"/>
  <c r="E586" i="1"/>
  <c r="E585" i="1" s="1"/>
  <c r="E584" i="1" s="1"/>
  <c r="E928" i="1"/>
  <c r="E919" i="1" s="1"/>
  <c r="E495" i="1"/>
  <c r="E494" i="1" s="1"/>
  <c r="F1004" i="1"/>
  <c r="D535" i="1"/>
  <c r="D534" i="1" s="1"/>
  <c r="F1079" i="1"/>
  <c r="F655" i="1"/>
  <c r="F1007" i="1"/>
  <c r="D1002" i="1"/>
  <c r="F1043" i="1"/>
  <c r="D1042" i="1"/>
  <c r="D1031" i="1" s="1"/>
  <c r="D495" i="1"/>
  <c r="D494" i="1" s="1"/>
  <c r="F823" i="1"/>
  <c r="D767" i="1"/>
  <c r="F767" i="1" s="1"/>
  <c r="D771" i="1"/>
  <c r="F771" i="1" s="1"/>
  <c r="D654" i="1"/>
  <c r="D653" i="1" s="1"/>
  <c r="D652" i="1" s="1"/>
  <c r="D629" i="1"/>
  <c r="F629" i="1" s="1"/>
  <c r="F559" i="1"/>
  <c r="D557" i="1"/>
  <c r="E489" i="1"/>
  <c r="E488" i="1" s="1"/>
  <c r="E487" i="1" s="1"/>
  <c r="F490" i="1"/>
  <c r="D489" i="1"/>
  <c r="D488" i="1" s="1"/>
  <c r="D487" i="1" s="1"/>
  <c r="D486" i="1" s="1"/>
  <c r="D485" i="1" s="1"/>
  <c r="E474" i="1"/>
  <c r="E473" i="1" s="1"/>
  <c r="E472" i="1" s="1"/>
  <c r="E471" i="1" s="1"/>
  <c r="E470" i="1" s="1"/>
  <c r="E469" i="1" s="1"/>
  <c r="D474" i="1"/>
  <c r="D473" i="1" s="1"/>
  <c r="D472" i="1" s="1"/>
  <c r="D471" i="1" s="1"/>
  <c r="D470" i="1" s="1"/>
  <c r="D469" i="1" s="1"/>
  <c r="D481" i="1"/>
  <c r="D480" i="1" s="1"/>
  <c r="D479" i="1" s="1"/>
  <c r="D478" i="1" s="1"/>
  <c r="D477" i="1" s="1"/>
  <c r="D476" i="1" s="1"/>
  <c r="E481" i="1"/>
  <c r="E480" i="1" s="1"/>
  <c r="E479" i="1" s="1"/>
  <c r="E478" i="1" s="1"/>
  <c r="E477" i="1" s="1"/>
  <c r="E476" i="1" s="1"/>
  <c r="E455" i="1"/>
  <c r="E454" i="1" s="1"/>
  <c r="E453" i="1" s="1"/>
  <c r="D455" i="1"/>
  <c r="D454" i="1" s="1"/>
  <c r="D453" i="1" s="1"/>
  <c r="E451" i="1"/>
  <c r="E450" i="1" s="1"/>
  <c r="E449" i="1" s="1"/>
  <c r="D451" i="1"/>
  <c r="D450" i="1" s="1"/>
  <c r="D449" i="1" s="1"/>
  <c r="E443" i="1"/>
  <c r="E442" i="1" s="1"/>
  <c r="E441" i="1" s="1"/>
  <c r="D443" i="1"/>
  <c r="D442" i="1" s="1"/>
  <c r="D441" i="1" s="1"/>
  <c r="E438" i="1"/>
  <c r="E437" i="1" s="1"/>
  <c r="E436" i="1" s="1"/>
  <c r="D438" i="1"/>
  <c r="D437" i="1" s="1"/>
  <c r="D436" i="1" s="1"/>
  <c r="F431" i="1"/>
  <c r="E430" i="1"/>
  <c r="E429" i="1" s="1"/>
  <c r="E428" i="1" s="1"/>
  <c r="E426" i="1" s="1"/>
  <c r="E425" i="1" s="1"/>
  <c r="D430" i="1"/>
  <c r="E434" i="1"/>
  <c r="E433" i="1" s="1"/>
  <c r="E432" i="1" s="1"/>
  <c r="D434" i="1"/>
  <c r="D433" i="1" s="1"/>
  <c r="D432" i="1" s="1"/>
  <c r="F424" i="1"/>
  <c r="E423" i="1"/>
  <c r="E422" i="1" s="1"/>
  <c r="E419" i="1"/>
  <c r="E418" i="1" s="1"/>
  <c r="E417" i="1" s="1"/>
  <c r="E415" i="1"/>
  <c r="E414" i="1" s="1"/>
  <c r="E413" i="1" s="1"/>
  <c r="D415" i="1"/>
  <c r="D414" i="1" s="1"/>
  <c r="D413" i="1" s="1"/>
  <c r="D404" i="1"/>
  <c r="D403" i="1" s="1"/>
  <c r="D402" i="1" s="1"/>
  <c r="F395" i="1"/>
  <c r="E394" i="1"/>
  <c r="E393" i="1" s="1"/>
  <c r="E392" i="1" s="1"/>
  <c r="E391" i="1" s="1"/>
  <c r="E390" i="1" s="1"/>
  <c r="E389" i="1" s="1"/>
  <c r="D394" i="1"/>
  <c r="E387" i="1"/>
  <c r="E386" i="1" s="1"/>
  <c r="E385" i="1" s="1"/>
  <c r="E384" i="1" s="1"/>
  <c r="F388" i="1"/>
  <c r="D387" i="1"/>
  <c r="F383" i="1"/>
  <c r="E382" i="1"/>
  <c r="E381" i="1" s="1"/>
  <c r="E380" i="1" s="1"/>
  <c r="E379" i="1" s="1"/>
  <c r="D382" i="1"/>
  <c r="D377" i="1"/>
  <c r="D376" i="1" s="1"/>
  <c r="D375" i="1" s="1"/>
  <c r="D374" i="1" s="1"/>
  <c r="E377" i="1"/>
  <c r="E376" i="1" s="1"/>
  <c r="E375" i="1" s="1"/>
  <c r="E374" i="1" s="1"/>
  <c r="E368" i="1"/>
  <c r="E367" i="1" s="1"/>
  <c r="E366" i="1" s="1"/>
  <c r="E365" i="1" s="1"/>
  <c r="D368" i="1"/>
  <c r="D367" i="1" s="1"/>
  <c r="D366" i="1" s="1"/>
  <c r="D365" i="1" s="1"/>
  <c r="D343" i="1"/>
  <c r="D342" i="1" s="1"/>
  <c r="D341" i="1" s="1"/>
  <c r="E358" i="1"/>
  <c r="E357" i="1" s="1"/>
  <c r="E356" i="1" s="1"/>
  <c r="E355" i="1" s="1"/>
  <c r="D358" i="1"/>
  <c r="D357" i="1" s="1"/>
  <c r="D356" i="1" s="1"/>
  <c r="D355" i="1" s="1"/>
  <c r="E363" i="1"/>
  <c r="E362" i="1" s="1"/>
  <c r="E361" i="1" s="1"/>
  <c r="E360" i="1" s="1"/>
  <c r="D363" i="1"/>
  <c r="D362" i="1" s="1"/>
  <c r="D361" i="1" s="1"/>
  <c r="D360" i="1" s="1"/>
  <c r="E343" i="1"/>
  <c r="E342" i="1" s="1"/>
  <c r="E341" i="1" s="1"/>
  <c r="E339" i="1"/>
  <c r="E338" i="1" s="1"/>
  <c r="E337" i="1" s="1"/>
  <c r="D339" i="1"/>
  <c r="D338" i="1" s="1"/>
  <c r="D337" i="1" s="1"/>
  <c r="E329" i="1"/>
  <c r="E328" i="1" s="1"/>
  <c r="D329" i="1"/>
  <c r="D328" i="1" s="1"/>
  <c r="E324" i="1"/>
  <c r="E321" i="1" s="1"/>
  <c r="D324" i="1"/>
  <c r="D321" i="1" s="1"/>
  <c r="E302" i="1"/>
  <c r="E301" i="1" s="1"/>
  <c r="D302" i="1"/>
  <c r="D301" i="1" s="1"/>
  <c r="E313" i="1"/>
  <c r="E310" i="1" s="1"/>
  <c r="D313" i="1"/>
  <c r="D310" i="1" s="1"/>
  <c r="E299" i="1"/>
  <c r="E298" i="1" s="1"/>
  <c r="E297" i="1" s="1"/>
  <c r="D299" i="1"/>
  <c r="D298" i="1" s="1"/>
  <c r="D297" i="1" s="1"/>
  <c r="E294" i="1"/>
  <c r="E293" i="1" s="1"/>
  <c r="E292" i="1" s="1"/>
  <c r="E291" i="1" s="1"/>
  <c r="D294" i="1"/>
  <c r="D293" i="1" s="1"/>
  <c r="D292" i="1" s="1"/>
  <c r="D291" i="1" s="1"/>
  <c r="E289" i="1"/>
  <c r="D286" i="1"/>
  <c r="D285" i="1" s="1"/>
  <c r="D289" i="1"/>
  <c r="D288" i="1" s="1"/>
  <c r="F279" i="1"/>
  <c r="E278" i="1"/>
  <c r="E277" i="1" s="1"/>
  <c r="E276" i="1" s="1"/>
  <c r="D278" i="1"/>
  <c r="D277" i="1" s="1"/>
  <c r="D276" i="1" s="1"/>
  <c r="E274" i="1"/>
  <c r="E273" i="1" s="1"/>
  <c r="E272" i="1" s="1"/>
  <c r="E270" i="1"/>
  <c r="E269" i="1" s="1"/>
  <c r="E268" i="1" s="1"/>
  <c r="D270" i="1"/>
  <c r="D269" i="1" s="1"/>
  <c r="D268" i="1" s="1"/>
  <c r="D274" i="1"/>
  <c r="D273" i="1" s="1"/>
  <c r="D272" i="1" s="1"/>
  <c r="E241" i="1"/>
  <c r="E240" i="1" s="1"/>
  <c r="E239" i="1" s="1"/>
  <c r="E238" i="1" s="1"/>
  <c r="E237" i="1" s="1"/>
  <c r="E236" i="1" s="1"/>
  <c r="D241" i="1"/>
  <c r="D240" i="1" s="1"/>
  <c r="D239" i="1" s="1"/>
  <c r="E249" i="1"/>
  <c r="E248" i="1" s="1"/>
  <c r="E247" i="1" s="1"/>
  <c r="D249" i="1"/>
  <c r="D248" i="1" s="1"/>
  <c r="D247" i="1" s="1"/>
  <c r="E252" i="1"/>
  <c r="E251" i="1" s="1"/>
  <c r="D253" i="1"/>
  <c r="D252" i="1" s="1"/>
  <c r="D251" i="1" s="1"/>
  <c r="E255" i="1"/>
  <c r="D257" i="1"/>
  <c r="D256" i="1" s="1"/>
  <c r="D255" i="1" s="1"/>
  <c r="D263" i="1"/>
  <c r="D262" i="1" s="1"/>
  <c r="D261" i="1" s="1"/>
  <c r="D260" i="1" s="1"/>
  <c r="D259" i="1" s="1"/>
  <c r="E224" i="1"/>
  <c r="E223" i="1" s="1"/>
  <c r="D224" i="1"/>
  <c r="D223" i="1" s="1"/>
  <c r="E221" i="1"/>
  <c r="E220" i="1" s="1"/>
  <c r="D221" i="1"/>
  <c r="D220" i="1" s="1"/>
  <c r="E214" i="1"/>
  <c r="E213" i="1" s="1"/>
  <c r="E212" i="1" s="1"/>
  <c r="D214" i="1"/>
  <c r="D213" i="1" s="1"/>
  <c r="D212" i="1" s="1"/>
  <c r="E207" i="1"/>
  <c r="E206" i="1" s="1"/>
  <c r="E201" i="1" s="1"/>
  <c r="D207" i="1"/>
  <c r="D206" i="1" s="1"/>
  <c r="D201" i="1" s="1"/>
  <c r="D199" i="1"/>
  <c r="D198" i="1" s="1"/>
  <c r="D197" i="1" s="1"/>
  <c r="E185" i="1"/>
  <c r="E184" i="1" s="1"/>
  <c r="D185" i="1"/>
  <c r="D184" i="1" s="1"/>
  <c r="E180" i="1"/>
  <c r="E179" i="1" s="1"/>
  <c r="D180" i="1"/>
  <c r="D179" i="1" s="1"/>
  <c r="E175" i="1"/>
  <c r="E174" i="1" s="1"/>
  <c r="E173" i="1" s="1"/>
  <c r="D175" i="1"/>
  <c r="D174" i="1" s="1"/>
  <c r="D173" i="1" s="1"/>
  <c r="E421" i="1" l="1"/>
  <c r="E992" i="1"/>
  <c r="E725" i="1"/>
  <c r="D591" i="1"/>
  <c r="F591" i="1" s="1"/>
  <c r="D440" i="1"/>
  <c r="E440" i="1"/>
  <c r="D604" i="1"/>
  <c r="F605" i="1"/>
  <c r="D609" i="1"/>
  <c r="F610" i="1"/>
  <c r="D625" i="1"/>
  <c r="F625" i="1" s="1"/>
  <c r="F626" i="1"/>
  <c r="D618" i="1"/>
  <c r="F619" i="1"/>
  <c r="D595" i="1"/>
  <c r="F595" i="1" s="1"/>
  <c r="F596" i="1"/>
  <c r="F557" i="1"/>
  <c r="D849" i="1"/>
  <c r="D848" i="1" s="1"/>
  <c r="D1025" i="1"/>
  <c r="E296" i="1"/>
  <c r="E219" i="1"/>
  <c r="E218" i="1" s="1"/>
  <c r="E217" i="1" s="1"/>
  <c r="E216" i="1" s="1"/>
  <c r="D219" i="1"/>
  <c r="D218" i="1" s="1"/>
  <c r="D217" i="1" s="1"/>
  <c r="D216" i="1" s="1"/>
  <c r="E288" i="1"/>
  <c r="E284" i="1" s="1"/>
  <c r="F1000" i="1"/>
  <c r="D999" i="1"/>
  <c r="D401" i="1"/>
  <c r="D400" i="1" s="1"/>
  <c r="D399" i="1" s="1"/>
  <c r="D398" i="1" s="1"/>
  <c r="E468" i="1"/>
  <c r="F1032" i="1"/>
  <c r="D468" i="1"/>
  <c r="E267" i="1"/>
  <c r="D267" i="1"/>
  <c r="E848" i="1"/>
  <c r="F851" i="1"/>
  <c r="E493" i="1"/>
  <c r="E492" i="1" s="1"/>
  <c r="F572" i="1"/>
  <c r="D571" i="1"/>
  <c r="D570" i="1" s="1"/>
  <c r="D569" i="1" s="1"/>
  <c r="F642" i="1"/>
  <c r="E641" i="1"/>
  <c r="D296" i="1"/>
  <c r="F382" i="1"/>
  <c r="D1076" i="1"/>
  <c r="F1076" i="1" s="1"/>
  <c r="F1077" i="1"/>
  <c r="F430" i="1"/>
  <c r="E336" i="1"/>
  <c r="E335" i="1" s="1"/>
  <c r="E334" i="1" s="1"/>
  <c r="E333" i="1" s="1"/>
  <c r="E332" i="1" s="1"/>
  <c r="F654" i="1"/>
  <c r="E485" i="1"/>
  <c r="E484" i="1" s="1"/>
  <c r="E483" i="1" s="1"/>
  <c r="E486" i="1"/>
  <c r="F486" i="1" s="1"/>
  <c r="D423" i="1"/>
  <c r="F423" i="1" s="1"/>
  <c r="F1002" i="1"/>
  <c r="D178" i="1"/>
  <c r="D172" i="1" s="1"/>
  <c r="D171" i="1" s="1"/>
  <c r="F276" i="1"/>
  <c r="F394" i="1"/>
  <c r="E412" i="1"/>
  <c r="E411" i="1" s="1"/>
  <c r="F1042" i="1"/>
  <c r="E373" i="1"/>
  <c r="E372" i="1" s="1"/>
  <c r="E371" i="1" s="1"/>
  <c r="E370" i="1" s="1"/>
  <c r="D820" i="1"/>
  <c r="D819" i="1" s="1"/>
  <c r="D818" i="1" s="1"/>
  <c r="F822" i="1"/>
  <c r="D548" i="1"/>
  <c r="D547" i="1" s="1"/>
  <c r="D546" i="1" s="1"/>
  <c r="D493" i="1" s="1"/>
  <c r="D766" i="1"/>
  <c r="F766" i="1" s="1"/>
  <c r="D770" i="1"/>
  <c r="F653" i="1"/>
  <c r="F558" i="1"/>
  <c r="F489" i="1"/>
  <c r="F487" i="1"/>
  <c r="F488" i="1"/>
  <c r="D429" i="1"/>
  <c r="D428" i="1" s="1"/>
  <c r="D336" i="1"/>
  <c r="D335" i="1" s="1"/>
  <c r="D334" i="1" s="1"/>
  <c r="D333" i="1" s="1"/>
  <c r="D332" i="1" s="1"/>
  <c r="E320" i="1"/>
  <c r="E319" i="1" s="1"/>
  <c r="E318" i="1" s="1"/>
  <c r="E317" i="1" s="1"/>
  <c r="E316" i="1" s="1"/>
  <c r="E315" i="1" s="1"/>
  <c r="D381" i="1"/>
  <c r="D380" i="1" s="1"/>
  <c r="D393" i="1"/>
  <c r="D392" i="1" s="1"/>
  <c r="D391" i="1" s="1"/>
  <c r="F387" i="1"/>
  <c r="D386" i="1"/>
  <c r="E354" i="1"/>
  <c r="E353" i="1" s="1"/>
  <c r="E352" i="1" s="1"/>
  <c r="E351" i="1" s="1"/>
  <c r="D320" i="1"/>
  <c r="D319" i="1" s="1"/>
  <c r="D318" i="1" s="1"/>
  <c r="D317" i="1" s="1"/>
  <c r="D316" i="1" s="1"/>
  <c r="D315" i="1" s="1"/>
  <c r="E246" i="1"/>
  <c r="E245" i="1" s="1"/>
  <c r="E244" i="1" s="1"/>
  <c r="F278" i="1"/>
  <c r="D354" i="1"/>
  <c r="D353" i="1" s="1"/>
  <c r="D352" i="1" s="1"/>
  <c r="D351" i="1" s="1"/>
  <c r="D309" i="1"/>
  <c r="E309" i="1"/>
  <c r="D284" i="1"/>
  <c r="F277" i="1"/>
  <c r="E178" i="1"/>
  <c r="E172" i="1" s="1"/>
  <c r="E171" i="1" s="1"/>
  <c r="F242" i="1"/>
  <c r="F240" i="1"/>
  <c r="F241" i="1"/>
  <c r="D246" i="1"/>
  <c r="D245" i="1" s="1"/>
  <c r="D244" i="1" s="1"/>
  <c r="E145" i="1"/>
  <c r="F428" i="1" l="1"/>
  <c r="D426" i="1"/>
  <c r="D765" i="1"/>
  <c r="D725" i="1" s="1"/>
  <c r="D624" i="1"/>
  <c r="F624" i="1" s="1"/>
  <c r="D586" i="1"/>
  <c r="D613" i="1"/>
  <c r="F613" i="1" s="1"/>
  <c r="F618" i="1"/>
  <c r="D608" i="1"/>
  <c r="F608" i="1" s="1"/>
  <c r="F609" i="1"/>
  <c r="D599" i="1"/>
  <c r="F599" i="1" s="1"/>
  <c r="F604" i="1"/>
  <c r="E724" i="1"/>
  <c r="E723" i="1" s="1"/>
  <c r="F999" i="1"/>
  <c r="D998" i="1"/>
  <c r="E467" i="1"/>
  <c r="F770" i="1"/>
  <c r="D170" i="1"/>
  <c r="D169" i="1" s="1"/>
  <c r="E170" i="1"/>
  <c r="E169" i="1" s="1"/>
  <c r="D623" i="1"/>
  <c r="D492" i="1"/>
  <c r="E640" i="1"/>
  <c r="F641" i="1"/>
  <c r="F126" i="1"/>
  <c r="D422" i="1"/>
  <c r="E331" i="1"/>
  <c r="F429" i="1"/>
  <c r="E266" i="1"/>
  <c r="E265" i="1" s="1"/>
  <c r="E243" i="1" s="1"/>
  <c r="D266" i="1"/>
  <c r="D265" i="1" s="1"/>
  <c r="D243" i="1" s="1"/>
  <c r="F1031" i="1"/>
  <c r="F821" i="1"/>
  <c r="F820" i="1"/>
  <c r="F381" i="1"/>
  <c r="F393" i="1"/>
  <c r="F392" i="1"/>
  <c r="D484" i="1"/>
  <c r="F485" i="1"/>
  <c r="F391" i="1"/>
  <c r="D390" i="1"/>
  <c r="D389" i="1" s="1"/>
  <c r="F380" i="1"/>
  <c r="D379" i="1"/>
  <c r="D385" i="1"/>
  <c r="F386" i="1"/>
  <c r="F239" i="1"/>
  <c r="D238" i="1"/>
  <c r="D237" i="1" s="1"/>
  <c r="D425" i="1" l="1"/>
  <c r="F426" i="1"/>
  <c r="D585" i="1"/>
  <c r="D584" i="1" s="1"/>
  <c r="D622" i="1"/>
  <c r="D997" i="1"/>
  <c r="D996" i="1" s="1"/>
  <c r="F998" i="1"/>
  <c r="E168" i="1"/>
  <c r="F171" i="1"/>
  <c r="F422" i="1"/>
  <c r="E639" i="1"/>
  <c r="E638" i="1" s="1"/>
  <c r="F640" i="1"/>
  <c r="F125" i="1"/>
  <c r="E410" i="1"/>
  <c r="E397" i="1" s="1"/>
  <c r="E396" i="1" s="1"/>
  <c r="D724" i="1"/>
  <c r="F1025" i="1"/>
  <c r="D1024" i="1"/>
  <c r="F765" i="1"/>
  <c r="D483" i="1"/>
  <c r="F484" i="1"/>
  <c r="F379" i="1"/>
  <c r="F385" i="1"/>
  <c r="D384" i="1"/>
  <c r="F384" i="1" s="1"/>
  <c r="D236" i="1"/>
  <c r="D168" i="1" s="1"/>
  <c r="F237" i="1"/>
  <c r="F238" i="1"/>
  <c r="D77" i="1"/>
  <c r="F425" i="1" l="1"/>
  <c r="D421" i="1"/>
  <c r="F421" i="1" s="1"/>
  <c r="D583" i="1"/>
  <c r="D582" i="1" s="1"/>
  <c r="F997" i="1"/>
  <c r="F639" i="1"/>
  <c r="D723" i="1"/>
  <c r="F236" i="1"/>
  <c r="F168" i="1"/>
  <c r="D1023" i="1"/>
  <c r="F1024" i="1"/>
  <c r="F483" i="1"/>
  <c r="D467" i="1"/>
  <c r="F467" i="1" s="1"/>
  <c r="D373" i="1"/>
  <c r="D372" i="1" s="1"/>
  <c r="D371" i="1" s="1"/>
  <c r="D370" i="1" s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4" i="1"/>
  <c r="F1093" i="1"/>
  <c r="F1092" i="1"/>
  <c r="F1091" i="1"/>
  <c r="F1090" i="1"/>
  <c r="F1089" i="1"/>
  <c r="F1088" i="1"/>
  <c r="F1087" i="1"/>
  <c r="F1086" i="1"/>
  <c r="F1085" i="1"/>
  <c r="F1084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991" i="1"/>
  <c r="F990" i="1"/>
  <c r="F989" i="1"/>
  <c r="F988" i="1"/>
  <c r="F987" i="1"/>
  <c r="F986" i="1"/>
  <c r="F961" i="1"/>
  <c r="F960" i="1"/>
  <c r="F959" i="1"/>
  <c r="F958" i="1"/>
  <c r="F957" i="1"/>
  <c r="F956" i="1"/>
  <c r="F955" i="1"/>
  <c r="F954" i="1"/>
  <c r="F953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5" i="1"/>
  <c r="F924" i="1"/>
  <c r="F923" i="1"/>
  <c r="F922" i="1"/>
  <c r="F921" i="1"/>
  <c r="F920" i="1"/>
  <c r="F919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69" i="1"/>
  <c r="F868" i="1"/>
  <c r="F867" i="1"/>
  <c r="F866" i="1"/>
  <c r="F865" i="1"/>
  <c r="F864" i="1"/>
  <c r="F863" i="1"/>
  <c r="F850" i="1"/>
  <c r="F849" i="1"/>
  <c r="F848" i="1"/>
  <c r="F847" i="1"/>
  <c r="F846" i="1"/>
  <c r="F845" i="1"/>
  <c r="F844" i="1"/>
  <c r="F843" i="1"/>
  <c r="F842" i="1"/>
  <c r="F841" i="1"/>
  <c r="F840" i="1"/>
  <c r="F819" i="1"/>
  <c r="F818" i="1"/>
  <c r="F764" i="1"/>
  <c r="F763" i="1"/>
  <c r="F762" i="1"/>
  <c r="F758" i="1"/>
  <c r="F757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4" i="1"/>
  <c r="F733" i="1"/>
  <c r="F732" i="1"/>
  <c r="F731" i="1"/>
  <c r="F730" i="1"/>
  <c r="F729" i="1"/>
  <c r="F728" i="1"/>
  <c r="F727" i="1"/>
  <c r="F726" i="1"/>
  <c r="F725" i="1"/>
  <c r="F717" i="1"/>
  <c r="F716" i="1"/>
  <c r="F715" i="1"/>
  <c r="F714" i="1"/>
  <c r="F713" i="1"/>
  <c r="F712" i="1"/>
  <c r="F706" i="1"/>
  <c r="F705" i="1"/>
  <c r="F704" i="1"/>
  <c r="F703" i="1"/>
  <c r="F702" i="1"/>
  <c r="F691" i="1"/>
  <c r="F690" i="1"/>
  <c r="F689" i="1"/>
  <c r="F688" i="1"/>
  <c r="F683" i="1"/>
  <c r="F682" i="1"/>
  <c r="F681" i="1"/>
  <c r="F680" i="1"/>
  <c r="F679" i="1"/>
  <c r="F678" i="1"/>
  <c r="F674" i="1"/>
  <c r="F669" i="1"/>
  <c r="F668" i="1"/>
  <c r="F667" i="1"/>
  <c r="F666" i="1"/>
  <c r="F665" i="1"/>
  <c r="F664" i="1"/>
  <c r="F663" i="1"/>
  <c r="F662" i="1"/>
  <c r="F661" i="1"/>
  <c r="F652" i="1"/>
  <c r="F646" i="1"/>
  <c r="F645" i="1"/>
  <c r="F644" i="1"/>
  <c r="F643" i="1"/>
  <c r="F637" i="1"/>
  <c r="F636" i="1"/>
  <c r="F635" i="1"/>
  <c r="F590" i="1"/>
  <c r="F589" i="1"/>
  <c r="F588" i="1"/>
  <c r="F587" i="1"/>
  <c r="F586" i="1"/>
  <c r="F585" i="1"/>
  <c r="F584" i="1"/>
  <c r="F581" i="1"/>
  <c r="F580" i="1"/>
  <c r="F579" i="1"/>
  <c r="F578" i="1"/>
  <c r="F577" i="1"/>
  <c r="F571" i="1"/>
  <c r="F570" i="1"/>
  <c r="F569" i="1"/>
  <c r="F556" i="1"/>
  <c r="F555" i="1"/>
  <c r="F554" i="1"/>
  <c r="F553" i="1"/>
  <c r="F552" i="1"/>
  <c r="F551" i="1"/>
  <c r="F550" i="1"/>
  <c r="F549" i="1"/>
  <c r="F548" i="1"/>
  <c r="F547" i="1"/>
  <c r="F546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0" i="1"/>
  <c r="F519" i="1"/>
  <c r="F518" i="1"/>
  <c r="F517" i="1"/>
  <c r="F516" i="1"/>
  <c r="F515" i="1"/>
  <c r="F514" i="1"/>
  <c r="F513" i="1"/>
  <c r="F512" i="1"/>
  <c r="F511" i="1"/>
  <c r="F500" i="1"/>
  <c r="F499" i="1"/>
  <c r="F498" i="1"/>
  <c r="F497" i="1"/>
  <c r="F496" i="1"/>
  <c r="F495" i="1"/>
  <c r="F494" i="1"/>
  <c r="F493" i="1"/>
  <c r="F492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56" i="1"/>
  <c r="F455" i="1"/>
  <c r="F454" i="1"/>
  <c r="F453" i="1"/>
  <c r="F452" i="1"/>
  <c r="F451" i="1"/>
  <c r="F450" i="1"/>
  <c r="F449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16" i="1"/>
  <c r="F415" i="1"/>
  <c r="F414" i="1"/>
  <c r="F413" i="1"/>
  <c r="F405" i="1"/>
  <c r="F404" i="1"/>
  <c r="F403" i="1"/>
  <c r="F402" i="1"/>
  <c r="F401" i="1"/>
  <c r="F400" i="1"/>
  <c r="F399" i="1"/>
  <c r="F398" i="1"/>
  <c r="F378" i="1"/>
  <c r="F377" i="1"/>
  <c r="F376" i="1"/>
  <c r="F375" i="1"/>
  <c r="F374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0" i="1"/>
  <c r="F329" i="1"/>
  <c r="F328" i="1"/>
  <c r="F327" i="1"/>
  <c r="F326" i="1"/>
  <c r="F325" i="1"/>
  <c r="F324" i="1"/>
  <c r="F321" i="1"/>
  <c r="F320" i="1"/>
  <c r="F319" i="1"/>
  <c r="F318" i="1"/>
  <c r="F317" i="1"/>
  <c r="F316" i="1"/>
  <c r="F315" i="1"/>
  <c r="F303" i="1"/>
  <c r="F302" i="1"/>
  <c r="F301" i="1"/>
  <c r="F314" i="1"/>
  <c r="F313" i="1"/>
  <c r="F310" i="1"/>
  <c r="F309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08" i="1"/>
  <c r="F207" i="1"/>
  <c r="F206" i="1"/>
  <c r="F201" i="1"/>
  <c r="F200" i="1"/>
  <c r="F199" i="1"/>
  <c r="F198" i="1"/>
  <c r="F19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0" i="1"/>
  <c r="F169" i="1"/>
  <c r="D1011" i="1" l="1"/>
  <c r="F1011" i="1" s="1"/>
  <c r="F1012" i="1"/>
  <c r="F1023" i="1"/>
  <c r="D995" i="1"/>
  <c r="F996" i="1"/>
  <c r="E623" i="1"/>
  <c r="F638" i="1"/>
  <c r="F724" i="1"/>
  <c r="F723" i="1"/>
  <c r="D491" i="1"/>
  <c r="F370" i="1"/>
  <c r="D331" i="1"/>
  <c r="F331" i="1" s="1"/>
  <c r="F371" i="1"/>
  <c r="F372" i="1"/>
  <c r="F373" i="1"/>
  <c r="F390" i="1"/>
  <c r="F389" i="1"/>
  <c r="E622" i="1" l="1"/>
  <c r="F622" i="1" s="1"/>
  <c r="F623" i="1"/>
  <c r="F995" i="1"/>
  <c r="D994" i="1"/>
  <c r="E583" i="1"/>
  <c r="F114" i="1"/>
  <c r="E113" i="1"/>
  <c r="D113" i="1"/>
  <c r="E71" i="1"/>
  <c r="F112" i="1"/>
  <c r="E111" i="1"/>
  <c r="D111" i="1"/>
  <c r="E70" i="1"/>
  <c r="F70" i="1" s="1"/>
  <c r="D993" i="1" l="1"/>
  <c r="D992" i="1" s="1"/>
  <c r="F994" i="1"/>
  <c r="E582" i="1"/>
  <c r="F583" i="1"/>
  <c r="F111" i="1"/>
  <c r="F113" i="1"/>
  <c r="F146" i="1"/>
  <c r="E144" i="1"/>
  <c r="D145" i="1"/>
  <c r="F145" i="1" s="1"/>
  <c r="F144" i="1" s="1"/>
  <c r="F116" i="1"/>
  <c r="D73" i="1"/>
  <c r="F992" i="1" l="1"/>
  <c r="F993" i="1"/>
  <c r="E73" i="1"/>
  <c r="E491" i="1"/>
  <c r="E167" i="1" s="1"/>
  <c r="F582" i="1"/>
  <c r="D144" i="1"/>
  <c r="F115" i="1"/>
  <c r="E165" i="1" l="1"/>
  <c r="F491" i="1"/>
  <c r="F67" i="1"/>
  <c r="E66" i="1"/>
  <c r="F66" i="1" s="1"/>
  <c r="E1144" i="1" l="1"/>
  <c r="F143" i="1"/>
  <c r="F142" i="1" l="1"/>
  <c r="F29" i="1"/>
  <c r="F133" i="1" l="1"/>
  <c r="D19" i="1"/>
  <c r="E56" i="1"/>
  <c r="D108" i="1"/>
  <c r="E117" i="1"/>
  <c r="E110" i="1" s="1"/>
  <c r="D117" i="1"/>
  <c r="D131" i="1"/>
  <c r="E129" i="1"/>
  <c r="D129" i="1"/>
  <c r="D151" i="1"/>
  <c r="E151" i="1"/>
  <c r="E82" i="1"/>
  <c r="E81" i="1" s="1"/>
  <c r="F81" i="1" s="1"/>
  <c r="E64" i="1"/>
  <c r="E63" i="1" s="1"/>
  <c r="F63" i="1" s="1"/>
  <c r="E50" i="1"/>
  <c r="D110" i="1" l="1"/>
  <c r="F117" i="1"/>
  <c r="D128" i="1"/>
  <c r="E62" i="1"/>
  <c r="F62" i="1" s="1"/>
  <c r="F110" i="1"/>
  <c r="E49" i="1"/>
  <c r="E19" i="1" l="1"/>
  <c r="F19" i="1" s="1"/>
  <c r="F49" i="1"/>
  <c r="D44" i="1"/>
  <c r="D18" i="1" l="1"/>
  <c r="E44" i="1" l="1"/>
  <c r="F44" i="1" l="1"/>
  <c r="E18" i="1"/>
  <c r="F18" i="1" s="1"/>
  <c r="E131" i="1" l="1"/>
  <c r="E128" i="1" l="1"/>
  <c r="D107" i="1"/>
  <c r="D106" i="1" l="1"/>
  <c r="D105" i="1" s="1"/>
  <c r="F1138" i="1"/>
  <c r="F1137" i="1"/>
  <c r="F1134" i="1"/>
  <c r="E1133" i="1"/>
  <c r="F1132" i="1"/>
  <c r="E1131" i="1"/>
  <c r="F1129" i="1"/>
  <c r="E1128" i="1"/>
  <c r="F129" i="1"/>
  <c r="F131" i="1"/>
  <c r="F128" i="1"/>
  <c r="E108" i="1"/>
  <c r="F108" i="1" s="1"/>
  <c r="D100" i="1"/>
  <c r="F100" i="1" s="1"/>
  <c r="F28" i="1"/>
  <c r="F27" i="1"/>
  <c r="F26" i="1"/>
  <c r="D61" i="1" l="1"/>
  <c r="E77" i="1"/>
  <c r="F77" i="1" s="1"/>
  <c r="E107" i="1"/>
  <c r="F107" i="1" s="1"/>
  <c r="F1128" i="1"/>
  <c r="F1133" i="1"/>
  <c r="D1130" i="1"/>
  <c r="E1130" i="1"/>
  <c r="E1127" i="1" s="1"/>
  <c r="F1131" i="1"/>
  <c r="E61" i="1" l="1"/>
  <c r="E106" i="1"/>
  <c r="D17" i="1"/>
  <c r="F1130" i="1"/>
  <c r="F1127" i="1" s="1"/>
  <c r="E17" i="1" l="1"/>
  <c r="F17" i="1" s="1"/>
  <c r="F61" i="1"/>
  <c r="E105" i="1"/>
  <c r="F105" i="1" s="1"/>
  <c r="D15" i="1"/>
  <c r="F106" i="1"/>
  <c r="D1140" i="1" l="1"/>
  <c r="D1139" i="1"/>
  <c r="D1138" i="1" s="1"/>
  <c r="D1137" i="1" s="1"/>
  <c r="E15" i="1"/>
  <c r="E1116" i="1" s="1"/>
  <c r="F15" i="1" l="1"/>
  <c r="E1140" i="1"/>
  <c r="E1139" i="1" s="1"/>
  <c r="E1138" i="1" s="1"/>
  <c r="E1137" i="1" s="1"/>
  <c r="E1143" i="1" l="1"/>
  <c r="E1142" i="1" s="1"/>
  <c r="E1141" i="1" s="1"/>
  <c r="E1136" i="1" l="1"/>
  <c r="E1126" i="1" s="1"/>
  <c r="E1124" i="1" s="1"/>
  <c r="D419" i="1" l="1"/>
  <c r="F419" i="1" s="1"/>
  <c r="F420" i="1"/>
  <c r="D418" i="1" l="1"/>
  <c r="F418" i="1" l="1"/>
  <c r="D417" i="1"/>
  <c r="D412" i="1" s="1"/>
  <c r="D411" i="1" l="1"/>
  <c r="D410" i="1" s="1"/>
  <c r="F412" i="1"/>
  <c r="F417" i="1"/>
  <c r="F411" i="1" l="1"/>
  <c r="D397" i="1"/>
  <c r="F410" i="1"/>
  <c r="D396" i="1" l="1"/>
  <c r="D167" i="1" s="1"/>
  <c r="F397" i="1"/>
  <c r="F396" i="1" l="1"/>
  <c r="D165" i="1" l="1"/>
  <c r="D1116" i="1" s="1"/>
  <c r="D1126" i="1" s="1"/>
  <c r="D1124" i="1" s="1"/>
  <c r="F1124" i="1" s="1"/>
  <c r="F167" i="1"/>
  <c r="D1144" i="1" l="1"/>
  <c r="D1136" i="1" s="1"/>
  <c r="F1136" i="1" s="1"/>
  <c r="F165" i="1"/>
  <c r="D1143" i="1" l="1"/>
  <c r="D1142" i="1" s="1"/>
  <c r="D1141" i="1" s="1"/>
  <c r="F1126" i="1" l="1"/>
</calcChain>
</file>

<file path=xl/sharedStrings.xml><?xml version="1.0" encoding="utf-8"?>
<sst xmlns="http://schemas.openxmlformats.org/spreadsheetml/2006/main" count="3350" uniqueCount="1558">
  <si>
    <t>Обеспечение деятельности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</si>
  <si>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субсидий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</si>
  <si>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</si>
  <si>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</si>
  <si>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</si>
  <si>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Пенсионное обеспечение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</si>
  <si>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</si>
  <si>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</si>
  <si>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</si>
  <si>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Другие вопросы в области физической культуры и спорта</t>
  </si>
  <si>
    <t>Строительство плоскостных сооружений</t>
  </si>
  <si>
    <t>Иные расходы, направленные на решение вопросов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</si>
  <si>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</si>
  <si>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</si>
  <si>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</si>
  <si>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450</t>
  </si>
  <si>
    <t>3. Источники финансирования дефицитов бюджетов</t>
  </si>
  <si>
    <t xml:space="preserve">Код источника финансирования дефицита бюджета по бюджетной классификации
</t>
  </si>
  <si>
    <t>Источники финансирования дефицитов бюджетов - всего</t>
  </si>
  <si>
    <t>500</t>
  </si>
  <si>
    <t>Кредиты кредитных организаций в валюте Российской Федерации</t>
  </si>
  <si>
    <t>000 01 02 000000 0000 000</t>
  </si>
  <si>
    <t>Получение  кредитов от кредитных организаций   в валюте Российской Федерации</t>
  </si>
  <si>
    <t>000 01 02 000000 0000 700</t>
  </si>
  <si>
    <t>Бюджетные кредиты от других бюджетов бюджетной системы Российской Федерации</t>
  </si>
  <si>
    <t>000 01 03 000000 0000 000</t>
  </si>
  <si>
    <t>Получение  кредитов от других бюджетов бюджетной системы Российской Федерации  в валюте Российской Федерации</t>
  </si>
  <si>
    <t>000 01 03 010000 0000 700</t>
  </si>
  <si>
    <t>Погашение бюджетных  кредитов, полученных от других бюджетов бюджетной системы Российской Федерации   в валюте Российской Федерации</t>
  </si>
  <si>
    <t>000 01 03 010000 0000 800</t>
  </si>
  <si>
    <t>Источники внешнего финансирования дефицита бюджетов</t>
  </si>
  <si>
    <t>620</t>
  </si>
  <si>
    <t>-</t>
  </si>
  <si>
    <t>Изменение остатков средств на счетах по учету средств бюджетов</t>
  </si>
  <si>
    <t>700</t>
  </si>
  <si>
    <t>000 01 05 000000 0000 000</t>
  </si>
  <si>
    <t>Увеличение остатков средств бюджетов</t>
  </si>
  <si>
    <t>000 01 05 000000 0000 500</t>
  </si>
  <si>
    <t>Увеличение прочих остатков средств бюджетов</t>
  </si>
  <si>
    <t>000 01 05 020000 0000 500</t>
  </si>
  <si>
    <t>Увеличение прочих остатков денежных средств бюджетов поселений</t>
  </si>
  <si>
    <t>000 01 05 020100 0000 510</t>
  </si>
  <si>
    <t>Уменьшение  остатков средств бюджетов</t>
  </si>
  <si>
    <t>000 01 05 000000 0000 600</t>
  </si>
  <si>
    <t>Уменьшение прочих остатков средств бюджетов</t>
  </si>
  <si>
    <t>000 01 05 020000 0000 610</t>
  </si>
  <si>
    <t>Уменьшение прочих остатков денежных средств бюджетов</t>
  </si>
  <si>
    <t>000 01 05 020100 0000 610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</si>
  <si>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</si>
  <si>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водовода</t>
  </si>
  <si>
    <t>Строительство сетей водоотведения</t>
  </si>
  <si>
    <t>Выплаты ветеранам Великой Отечественной войны в связи с юбилейными днями рождения, начиная с 90-летия</t>
  </si>
  <si>
    <t>месяц, квартал, год</t>
  </si>
  <si>
    <t>Уплата сборов, штрафов и пени</t>
  </si>
  <si>
    <t xml:space="preserve"> 000 1 00 00000 00 0000 000</t>
  </si>
  <si>
    <t>Субсидии бюджетным учреждениям на иные цели</t>
  </si>
  <si>
    <t>Мероприятия в сфере молодежной политики</t>
  </si>
  <si>
    <t>ОТЧЕТ ОБ ИСПОЛНЕНИИ БЮДЖЕТА</t>
  </si>
  <si>
    <t>коды</t>
  </si>
  <si>
    <t>0503117</t>
  </si>
  <si>
    <t xml:space="preserve">Дата   </t>
  </si>
  <si>
    <t>Наименование финансового органа</t>
  </si>
  <si>
    <t xml:space="preserve">Комитет финансов администрации муниципального образования "Выборгский район" Ленинградской области </t>
  </si>
  <si>
    <t xml:space="preserve">по ОКПО   </t>
  </si>
  <si>
    <t>75092623</t>
  </si>
  <si>
    <t>Глава по БК</t>
  </si>
  <si>
    <t>Наименование публично-правового образования</t>
  </si>
  <si>
    <t>муниципальное образование "Рощинское городское поселение" Выборгского района Ленинградской области</t>
  </si>
  <si>
    <t xml:space="preserve">по ОКТМО  </t>
  </si>
  <si>
    <t>Периодичность</t>
  </si>
  <si>
    <t>Единица измерения</t>
  </si>
  <si>
    <t>руб.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</si>
  <si>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</si>
  <si>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</si>
  <si>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</si>
  <si>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</si>
  <si>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</si>
  <si>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</si>
  <si>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</si>
  <si>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</si>
  <si>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</si>
  <si>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</si>
  <si>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</si>
  <si>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</si>
  <si>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</si>
  <si>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</si>
  <si>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</si>
  <si>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</si>
  <si>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</si>
  <si>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>в том числе:</t>
  </si>
  <si>
    <t xml:space="preserve"> 000 1 01 00000 00 0000 000</t>
  </si>
  <si>
    <t>000 1 01 02010 01 0000 110</t>
  </si>
  <si>
    <t>Земельный налог</t>
  </si>
  <si>
    <t>Невыясненные поступления</t>
  </si>
  <si>
    <t>Невыясненные поступления, зачисляемые в бюджеты поселений</t>
  </si>
  <si>
    <t>Прочие неналоговые доходы</t>
  </si>
  <si>
    <t>Субсидии бюджетам на обеспечение жильем молодых семей</t>
  </si>
  <si>
    <t>Прочие субсидии</t>
  </si>
  <si>
    <t>Субвенции местным бюджетам на выполнение передаваемых полномочий субъектов Российской Федерации</t>
  </si>
  <si>
    <t>Прочие безвозмездные поступления</t>
  </si>
  <si>
    <t>Утвержденные 
бюджетные 
назначения</t>
  </si>
  <si>
    <t>Расходы бюджета - всего</t>
  </si>
  <si>
    <t>200</t>
  </si>
  <si>
    <t>Выполнение отдельных функций органами местного самоуправления</t>
  </si>
  <si>
    <t>Проведение мероприятий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</si>
  <si>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</si>
  <si>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</si>
  <si>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Мероприятия в сфере административных правоотношений</t>
  </si>
  <si>
    <t>Глава местной администрации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</si>
  <si>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</si>
  <si>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</si>
  <si>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Центральный аппарат</t>
  </si>
  <si>
    <t>Иные бюджетные ассигнования</t>
  </si>
  <si>
    <t>Уплата налогов, сборов и иных платежей</t>
  </si>
  <si>
    <t>Межбюджетные трансферты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</si>
  <si>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</si>
  <si>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</si>
  <si>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</si>
  <si>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Публикация нормативно-правовых актов и другой официальной информации</t>
  </si>
  <si>
    <t>Формирование земельных участков для индивидуального жилищного строительства в соответствии с областным законом от 14.10.2008 года № 105-ОЗ</t>
  </si>
  <si>
    <t>Создание и содержание электронных адресных планов муниципальных образований</t>
  </si>
  <si>
    <t>Обслуживание и сопровождение сайтов и блогов</t>
  </si>
  <si>
    <t>Социальное обеспечение и иные выплаты населению</t>
  </si>
  <si>
    <t>Иные выплаты населению</t>
  </si>
  <si>
    <t>Выплата лицам, удостоенным звания "Почетный житель муниципального образования "Рощинское городское поселение" Выборгского района Ленинградской области"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</si>
  <si>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</si>
  <si>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</si>
  <si>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Обеспечение безопасности на водных объектах</t>
  </si>
  <si>
    <t>Обеспечение пожарной безопасности</t>
  </si>
  <si>
    <t>Обеспечение первичных мер пожарной безопасности в границах населенных пунктов муниципальных образований</t>
  </si>
  <si>
    <t>Другие вопросы в области национальной безопасности и правоохранительной деятельности</t>
  </si>
  <si>
    <t>Мероприятия, связанные с обеспечением национальной безопасности и правоохранительной деятельности</t>
  </si>
  <si>
    <t>Дорожное хозяйство (дорожные фонды)</t>
  </si>
  <si>
    <t>Бюджетные инвестиции в объекты капитального строительства собственности муниципальных образований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</si>
  <si>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</si>
  <si>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</si>
  <si>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</si>
  <si>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Другие вопросы в области национальной экономики</t>
  </si>
  <si>
    <t>Создание условий для развития малого и среднего предпринимательства</t>
  </si>
  <si>
    <t>Жилищное хозяйство</t>
  </si>
  <si>
    <t>Приобретение объектов недвижимого имущества (жилых помещений) в муниципальную собственность</t>
  </si>
  <si>
    <t>Коммунальное хозяйство</t>
  </si>
  <si>
    <t>Строительство газопровода</t>
  </si>
  <si>
    <t>Благоустройство</t>
  </si>
  <si>
    <t>Уличное освещение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</si>
  <si>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</si>
  <si>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</si>
  <si>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</si>
  <si>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поселений</t>
  </si>
  <si>
    <t>Строительство контейнерных площадок</t>
  </si>
  <si>
    <t>Уплата иных платежей</t>
  </si>
  <si>
    <t>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</t>
  </si>
  <si>
    <t>Оформление, содержание, обслуживание и ремонт объектов муниципального имущества</t>
  </si>
  <si>
    <t>Источники внутреннего финансирования дефицитов бюджетов из них: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</si>
  <si>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</si>
  <si>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</si>
  <si>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</si>
  <si>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</si>
  <si>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Земельный налог с организаций</t>
  </si>
  <si>
    <t xml:space="preserve"> 944,  953</t>
  </si>
  <si>
    <t>Прочие субсидии бюджетам городских поселений</t>
  </si>
  <si>
    <t>Расходы, осуществляемые органами местного самоуправления за счет субсидий, субвенций и иных межбюджетных трансфертов из областного бюджета</t>
  </si>
  <si>
    <t>Развитие туризма</t>
  </si>
  <si>
    <t>Содержание объектов коммунального хозяйства</t>
  </si>
  <si>
    <t>Культура</t>
  </si>
  <si>
    <t>000 01 02 000013 0000 710</t>
  </si>
  <si>
    <t>Получение  кредитов от кредитных организаций бюджетами городских поселений  в валюте Российской Федерации</t>
  </si>
  <si>
    <t>000 01 03 010013 0000 710</t>
  </si>
  <si>
    <t>Получение  кредитов от других бюджетов бюджетной системы Российской Федерации бюджетами городских поселений в валюте Российской Федерации</t>
  </si>
  <si>
    <t>000 01 03 010013 0000 810</t>
  </si>
  <si>
    <t>Погашение бюджетами городских поселений кредитов от других бюджетов бюджетной системы Российской Федерации  в валюте Российской Федерации</t>
  </si>
  <si>
    <t>000 01 05 020113 0000 610</t>
  </si>
  <si>
    <t>Уменьшение прочих остатков денежных средств бюджетов городских поселений</t>
  </si>
  <si>
    <t>Мероприятия по капитальному ремонту и ремонту автомобильных дорог общего пользования местного значения</t>
  </si>
  <si>
    <t>Прочие неналоговые доходы бюджетов городских поселений</t>
  </si>
  <si>
    <t>000 1 01 02010 01 1000 110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</si>
  <si>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</si>
  <si>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</si>
  <si>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</si>
  <si>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</si>
  <si>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</si>
  <si>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</si>
  <si>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</si>
  <si>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</si>
  <si>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</si>
  <si>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</si>
  <si>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</si>
  <si>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</si>
  <si>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</si>
  <si>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</si>
  <si>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</si>
  <si>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</si>
  <si>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</si>
  <si>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</si>
  <si>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 поселений</t>
  </si>
  <si>
    <t>Земельный налог с организаций, обладающих земельным участком, расположенным в границах городских 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</si>
  <si>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 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</si>
  <si>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поселений  (прочие поступления)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</si>
  <si>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</si>
  <si>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 городских  поселений</t>
  </si>
  <si>
    <t>Земельный налог с физических лиц, обладающих земельным участком, расположенным в границах городских  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</si>
  <si>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 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</si>
  <si>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 (прочие поступления)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</si>
  <si>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</si>
  <si>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</si>
  <si>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</si>
  <si>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поселений (за исключением земельных участков)  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</si>
  <si>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</si>
  <si>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</si>
  <si>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</si>
  <si>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</si>
  <si>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</si>
  <si>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</si>
  <si>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</si>
  <si>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</si>
  <si>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</si>
  <si>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</si>
  <si>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</si>
  <si>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000 10102020010000110</t>
  </si>
  <si>
    <t>000 10102030012100110</t>
  </si>
  <si>
    <t>000 10300000000000000</t>
  </si>
  <si>
    <t>НАЛОГОВЫЕ  И НЕНАЛОГОВЫЕ ДОХОДЫ</t>
  </si>
  <si>
    <t>Основное мероприятие "Защита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</si>
  <si>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Основное мероприятие "Обеспечение национальной безопасности и правоохранительной деятельности"</t>
  </si>
  <si>
    <t>Основное мероприятие "Обеспечение безопасности дорожного движения"</t>
  </si>
  <si>
    <t>Основное мероприятие "Содержание и ремонт автомобильных дорог"</t>
  </si>
  <si>
    <t>Основное мероприятие "Создание условий для устойчивого функционирования и развития малого и среднего предпринимательства"</t>
  </si>
  <si>
    <t>Основное мероприятие "Развитие внутреннего и въездного туризма"</t>
  </si>
  <si>
    <t>Муниципальная программа "Обеспечение качественным жильем граждан на территории муниципального образования "Рощинское городское поселение" Выборгского района  Ленинградской области"</t>
  </si>
  <si>
    <t>Основное мероприятие "Приобретение жилых помещений в муниципальную собственность для обеспечения жильем граждан"</t>
  </si>
  <si>
    <t>Мероприятия по переселению граждан из аварийного жилищного фонда</t>
  </si>
  <si>
    <t>Основное мероприятие "Оказание поддержки молодым семьям в приобретении (строительстве) жилья"</t>
  </si>
  <si>
    <t>Основное мероприятие "Содержание и ремонт жилищного фонда"</t>
  </si>
  <si>
    <t>Основное мероприятие "Реализация мероприятий по повышению надежности и энергетической эффективности в системах водоснабжения и водоотведения"</t>
  </si>
  <si>
    <t>Основное мероприятие "Содержание объектов газификации"</t>
  </si>
  <si>
    <t>Основное мероприятие "Благоустройство"</t>
  </si>
  <si>
    <t>Основное мероприятие "Организация деятельности клубных формирований и формирований самодеятельного народного творчества"</t>
  </si>
  <si>
    <t>Основное мероприятие "Библиотечное, библиографическое и информационное обслуживание пользователей библиотеки"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</si>
  <si>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</si>
  <si>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Основное мероприятие "Доведение официальной информации до населения"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</si>
  <si>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</si>
  <si>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Земельный налог с организаций, обладающих земельным участком, расположенным в границах городских поселений  (пени по соответствующему платежу)</t>
  </si>
  <si>
    <t>000 10102030013000110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</si>
  <si>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 </t>
  </si>
  <si>
    <t>000 01 05 020113 0000 510</t>
  </si>
  <si>
    <t>Увеличение прочих остатков денежных средств бюджетов городских  поселений</t>
  </si>
  <si>
    <t>Расходы, осуществляемые органами местного самоуправления в целях софинансирования субсидий и иных межбюджетных трансфертов из областного бюджета</t>
  </si>
  <si>
    <t>Оплата расходов по судебным актам</t>
  </si>
  <si>
    <t>Исполнение судебных актов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</si>
  <si>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</si>
  <si>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муниципальных бюджетных и автономных учреждений)</t>
  </si>
  <si>
    <t>00010102030011000110</t>
  </si>
  <si>
    <t>000 10302230010000110</t>
  </si>
  <si>
    <t>000 10302240010000110</t>
  </si>
  <si>
    <t>000 10600000000000000</t>
  </si>
  <si>
    <t>000 10601000000000110</t>
  </si>
  <si>
    <t>000 10601030130000110</t>
  </si>
  <si>
    <t>000 10601030131000110</t>
  </si>
  <si>
    <t>000 10606033130000110</t>
  </si>
  <si>
    <t>000 10606033131000110</t>
  </si>
  <si>
    <t>000 10606033132100110</t>
  </si>
  <si>
    <t>000 10606033133000110</t>
  </si>
  <si>
    <t>000 10606033134000110</t>
  </si>
  <si>
    <t>000 10606040000000110</t>
  </si>
  <si>
    <t>000 10606043130000110</t>
  </si>
  <si>
    <t>000 10606043131000110</t>
  </si>
  <si>
    <t>000 10606043132100110</t>
  </si>
  <si>
    <t>000 10606043134000110</t>
  </si>
  <si>
    <t>000 11100000000000000</t>
  </si>
  <si>
    <t>000 11105000000000120</t>
  </si>
  <si>
    <t>000 11105010000000120</t>
  </si>
  <si>
    <t>000 11105013130000120</t>
  </si>
  <si>
    <t>000 11105030000000000</t>
  </si>
  <si>
    <t>000  11105075130000120</t>
  </si>
  <si>
    <t>000 11400000000000000</t>
  </si>
  <si>
    <t>000 11402000000000000</t>
  </si>
  <si>
    <t>000 11402050130000410</t>
  </si>
  <si>
    <t>000 11406000000000430</t>
  </si>
  <si>
    <t>000 11406010000000430</t>
  </si>
  <si>
    <t>000 11406013130000430</t>
  </si>
  <si>
    <t>000 11600000000000000</t>
  </si>
  <si>
    <t>000 11651000020000140</t>
  </si>
  <si>
    <t>000 11651040020000140</t>
  </si>
  <si>
    <t>000 11700000000000000</t>
  </si>
  <si>
    <t>000 11705000000000180</t>
  </si>
  <si>
    <t xml:space="preserve"> 000 11701000000000180</t>
  </si>
  <si>
    <t>000 11705050130000180</t>
  </si>
  <si>
    <t>000 10302250010000 110</t>
  </si>
  <si>
    <t>000 10102030010000000</t>
  </si>
  <si>
    <t>Основное мероприятие "Реализация мероприятий по подготовке объектов теплоснабжения к отопительному сезону"</t>
  </si>
  <si>
    <t>000 10606000000000110</t>
  </si>
  <si>
    <t>000 10606030000000110</t>
  </si>
  <si>
    <t>000 1 01 02020 01 0000 110</t>
  </si>
  <si>
    <t>000 10102030010000110</t>
  </si>
  <si>
    <t>000 11105035130000120</t>
  </si>
  <si>
    <t xml:space="preserve"> 000 11701050130000180</t>
  </si>
  <si>
    <t>000 10500000000000000</t>
  </si>
  <si>
    <t>Налоги на совокупный доход</t>
  </si>
  <si>
    <t>000 11300000000000000</t>
  </si>
  <si>
    <t>000 11302995130000130</t>
  </si>
  <si>
    <t xml:space="preserve">Доходы от компенсации затрат государства
</t>
  </si>
  <si>
    <t xml:space="preserve">ДОХОДЫ ОТ ОКАЗАНИЯ ПЛАТНЫХ УСЛУГ (РАБОТ) И КОМПЕНСАЦИИ ЗАТРАТ ГОСУДАРСТВА
</t>
  </si>
  <si>
    <t xml:space="preserve">Прочие доходы от компенсации затрат бюджетов городских поселений
</t>
  </si>
  <si>
    <t>000  11109045130000120</t>
  </si>
  <si>
    <t>000 2 02 02008 13 0000 151</t>
  </si>
  <si>
    <t>Субсидии бюджетам городских поселений на обеспечение жильем молодых семей</t>
  </si>
  <si>
    <t>Субсидии бюджетам на реализацию федеральных целевых программ</t>
  </si>
  <si>
    <t>Субсидии бюджетам городских поселений на реализацию федеральных целевых программ</t>
  </si>
  <si>
    <t>Расходы, осуществляемые органами местного самоуправления в целях софинансирования субсидий и иных межбюджетных трансфертов из федерального бюджета</t>
  </si>
  <si>
    <t xml:space="preserve">БЕЗВОЗМЕЗДНЫЕ ПОСТУПЛЕНИЯ </t>
  </si>
  <si>
    <t>Расходы, осуществляемые органами местного самоуправления за счет субсидий, субвенций и иных межбюджетных трансфертов из федерального бюджета</t>
  </si>
  <si>
    <t>Мероприятия подпрограммы "Обеспечение жильем молодых семей" федеральной целевой программы "Жилище" на 2015-2020 годы</t>
  </si>
  <si>
    <t>Софинансирование мероприятий по переселению граждан из аварийного жилищного фонда</t>
  </si>
  <si>
    <t>Основное мероприятие "Оказание поддержки  гражданам, пострадавшим в результате пожара"</t>
  </si>
  <si>
    <t>Строительство теплотрасс</t>
  </si>
  <si>
    <t>000 20000000000000 000</t>
  </si>
  <si>
    <t>000 20200000000000 000</t>
  </si>
  <si>
    <t>000 2 07 05000 13 0000 180</t>
  </si>
  <si>
    <t xml:space="preserve">Прочие безвозвозмездные поступления в бюджеты городских поселений
</t>
  </si>
  <si>
    <t>Строительство внутридомовых сетей газоснабжения</t>
  </si>
  <si>
    <t>000 11302000000000130</t>
  </si>
  <si>
    <t xml:space="preserve">                          2. Расходы бюджета</t>
  </si>
  <si>
    <t>Форма 0503117  с.2</t>
  </si>
  <si>
    <t>Код строки</t>
  </si>
  <si>
    <t>Код расхода по бюджетной классификации</t>
  </si>
  <si>
    <t>Утвержденные бюджетные назначения</t>
  </si>
  <si>
    <t>x</t>
  </si>
  <si>
    <t>администрация муниципального образования "Рощинское городское поселение" Выборгского района Ленинградской области</t>
  </si>
  <si>
    <t xml:space="preserve">944 0000 0000000000 000 </t>
  </si>
  <si>
    <t>ОБЩЕГОСУДАРСТВЕННЫЕ ВОПРОСЫ</t>
  </si>
  <si>
    <t xml:space="preserve">944 0100 0000000000 000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</si>
  <si>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</si>
  <si>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944 0104 0000000000 000 </t>
  </si>
  <si>
    <t>Непрограммные расходы органов власти МО "Рощинское городское поселение"</t>
  </si>
  <si>
    <t xml:space="preserve">944 0104 9000000000 000 </t>
  </si>
  <si>
    <t xml:space="preserve">944 0104 9010000000 000 </t>
  </si>
  <si>
    <t xml:space="preserve">944 0104 9010010000 000 </t>
  </si>
  <si>
    <t xml:space="preserve">944 0104 9010010020 000 </t>
  </si>
  <si>
    <t xml:space="preserve">944 0104 9010010020 100 </t>
  </si>
  <si>
    <t xml:space="preserve">944 0104 9010010020 120 </t>
  </si>
  <si>
    <t xml:space="preserve">944 0104 9010010020 121 </t>
  </si>
  <si>
    <t xml:space="preserve">944 0104 9010010020 129 </t>
  </si>
  <si>
    <t xml:space="preserve">944 0104 9010010040 000 </t>
  </si>
  <si>
    <t xml:space="preserve">944 0104 9010010040 100 </t>
  </si>
  <si>
    <t xml:space="preserve">944 0104 9010010040 120 </t>
  </si>
  <si>
    <t xml:space="preserve">944 0104 9010010040 121 </t>
  </si>
  <si>
    <t>Иные выплаты персоналу государственных (муниципальных) органов, за исключением фонда оплаты труда</t>
  </si>
  <si>
    <t xml:space="preserve">944 0104 9010010040 122 </t>
  </si>
  <si>
    <t xml:space="preserve">944 0104 9010010040 129 </t>
  </si>
  <si>
    <t xml:space="preserve">944 0104 9010010040 200 </t>
  </si>
  <si>
    <t>Иные закупки товаров, работ и услуг для государственных (муниципальных) нужд</t>
  </si>
  <si>
    <t xml:space="preserve">944 0104 9010010040 240 </t>
  </si>
  <si>
    <t xml:space="preserve">944 0104 9010010040 244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</si>
  <si>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</t>
  </si>
  <si>
    <t xml:space="preserve">944 0104 9010060000 000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</si>
  <si>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</si>
  <si>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944 0104 9010065160 000 </t>
  </si>
  <si>
    <t xml:space="preserve">944 0104 9010065160 500 </t>
  </si>
  <si>
    <t xml:space="preserve">944 0104 9010065160 540 </t>
  </si>
  <si>
    <t xml:space="preserve">944 0104 9010090000 000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</si>
  <si>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</si>
  <si>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944 0106 0000000000 000 </t>
  </si>
  <si>
    <t xml:space="preserve">944 0106 9000000000 000 </t>
  </si>
  <si>
    <t xml:space="preserve">944 0106 9010000000 000 </t>
  </si>
  <si>
    <t xml:space="preserve">944 0106 9010060000 000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</si>
  <si>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</si>
  <si>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944 0106 9010065010 000 </t>
  </si>
  <si>
    <t xml:space="preserve">944 0106 9010065010 500 </t>
  </si>
  <si>
    <t xml:space="preserve">944 0106 9010065010 540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</si>
  <si>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</si>
  <si>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944 0106 9010065150 000 </t>
  </si>
  <si>
    <t xml:space="preserve">944 0106 9010065150 500 </t>
  </si>
  <si>
    <t xml:space="preserve">944 0106 9010065150 540 </t>
  </si>
  <si>
    <t xml:space="preserve">944 0113 0000000000 000 </t>
  </si>
  <si>
    <t xml:space="preserve">944 0113 0100000000 000 </t>
  </si>
  <si>
    <t xml:space="preserve">944 0113 0100100000 000 </t>
  </si>
  <si>
    <t xml:space="preserve">944 0113 0100120000 000 </t>
  </si>
  <si>
    <t xml:space="preserve">944 0113 0100120210 000 </t>
  </si>
  <si>
    <t xml:space="preserve">944 0113 0100120210 200 </t>
  </si>
  <si>
    <t xml:space="preserve">944 0113 0100120210 240 </t>
  </si>
  <si>
    <t xml:space="preserve">944 0113 0100120210 244 </t>
  </si>
  <si>
    <t xml:space="preserve">944 0113 0100120600 000 </t>
  </si>
  <si>
    <t xml:space="preserve">944 0113 0100120600 200 </t>
  </si>
  <si>
    <t xml:space="preserve">944 0113 0100120600 240 </t>
  </si>
  <si>
    <t xml:space="preserve">944 0113 0100120600 244 </t>
  </si>
  <si>
    <t xml:space="preserve">944 0113 0100120620 000 </t>
  </si>
  <si>
    <t xml:space="preserve">944 0113 0100120620 200 </t>
  </si>
  <si>
    <t xml:space="preserve">944 0113 0100120620 240 </t>
  </si>
  <si>
    <t xml:space="preserve">944 0113 0100120620 244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</si>
  <si>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согласия"</t>
  </si>
  <si>
    <t xml:space="preserve">944 0113 0100200000 000 </t>
  </si>
  <si>
    <t xml:space="preserve">944 0113 0100220000 000 </t>
  </si>
  <si>
    <t xml:space="preserve">944 0113 0100220820 000 </t>
  </si>
  <si>
    <t xml:space="preserve">944 0113 0100220820 200 </t>
  </si>
  <si>
    <t xml:space="preserve">944 0113 0100220820 240 </t>
  </si>
  <si>
    <t xml:space="preserve">944 0113 0100220820 244 </t>
  </si>
  <si>
    <t xml:space="preserve">944 0113 9000000000 000 </t>
  </si>
  <si>
    <t xml:space="preserve">944 0113 9010000000 000 </t>
  </si>
  <si>
    <t xml:space="preserve">944 0113 9010020000 000 </t>
  </si>
  <si>
    <t>Мероприятия по землеустройству и землепользованию</t>
  </si>
  <si>
    <t xml:space="preserve">944 0113 9010021050 000 </t>
  </si>
  <si>
    <t xml:space="preserve">944 0113 9010021050 200 </t>
  </si>
  <si>
    <t xml:space="preserve">944 0113 9010021050 240 </t>
  </si>
  <si>
    <t xml:space="preserve">944 0113 9010021050 244 </t>
  </si>
  <si>
    <t xml:space="preserve">944 0113 9010060000 000 </t>
  </si>
  <si>
    <t xml:space="preserve">944 0113 9010065020 000 </t>
  </si>
  <si>
    <t xml:space="preserve">944 0113 9010065020 500 </t>
  </si>
  <si>
    <t xml:space="preserve">944 0113 9010065020 540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</si>
  <si>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</si>
  <si>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944 0113 9010065560 000 </t>
  </si>
  <si>
    <t xml:space="preserve">944 0113 9010065560 500 </t>
  </si>
  <si>
    <t xml:space="preserve">944 0113 9010065560 540 </t>
  </si>
  <si>
    <t xml:space="preserve">944 0113 9010070000 000 </t>
  </si>
  <si>
    <t xml:space="preserve">944 0113 9010071340 000 </t>
  </si>
  <si>
    <t xml:space="preserve">944 0113 9010071340 200 </t>
  </si>
  <si>
    <t xml:space="preserve">944 0113 9010071340 240 </t>
  </si>
  <si>
    <t xml:space="preserve">944 0113 9010071340 244 </t>
  </si>
  <si>
    <t xml:space="preserve">944 0113 9010090000 000 </t>
  </si>
  <si>
    <t xml:space="preserve">944 0113 9010097030 000 </t>
  </si>
  <si>
    <t xml:space="preserve">944 0113 9010097030 800 </t>
  </si>
  <si>
    <t xml:space="preserve">944 0113 9010097030 830 </t>
  </si>
  <si>
    <t xml:space="preserve">944 0113 9010097030 831 </t>
  </si>
  <si>
    <t xml:space="preserve">944 0113 9010097080 000 </t>
  </si>
  <si>
    <t xml:space="preserve">944 0113 9010097080 300 </t>
  </si>
  <si>
    <t xml:space="preserve">944 0113 9010097080 360 </t>
  </si>
  <si>
    <t>НАЦИОНАЛЬНАЯ ОБОРОНА</t>
  </si>
  <si>
    <t xml:space="preserve">944 0200 0000000000 000 </t>
  </si>
  <si>
    <t xml:space="preserve">944 0203 0000000000 000 </t>
  </si>
  <si>
    <t xml:space="preserve">944 0203 9000000000 000 </t>
  </si>
  <si>
    <t xml:space="preserve">944 0203 9010000000 000 </t>
  </si>
  <si>
    <t xml:space="preserve">944 0203 9010050000 000 </t>
  </si>
  <si>
    <t xml:space="preserve">944 0203 9010051180 000 </t>
  </si>
  <si>
    <t xml:space="preserve">944 0203 9010051180 100 </t>
  </si>
  <si>
    <t xml:space="preserve">944 0203 9010051180 120 </t>
  </si>
  <si>
    <t xml:space="preserve">944 0203 9010051180 121 </t>
  </si>
  <si>
    <t xml:space="preserve">944 0203 9010051180 122 </t>
  </si>
  <si>
    <t xml:space="preserve">944 0203 9010051180 129 </t>
  </si>
  <si>
    <t xml:space="preserve">944 0203 9010051180 200 </t>
  </si>
  <si>
    <t xml:space="preserve">944 0203 9010051180 240 </t>
  </si>
  <si>
    <t xml:space="preserve">944 0203 9010051180 244 </t>
  </si>
  <si>
    <t>НАЦИОНАЛЬНАЯ БЕЗОПАСНОСТЬ И ПРАВООХРАНИТЕЛЬНАЯ ДЕЯТЕЛЬНОСТЬ</t>
  </si>
  <si>
    <t xml:space="preserve">944 0300 0000000000 000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</si>
  <si>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</si>
  <si>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944 0309 0000000000 000 </t>
  </si>
  <si>
    <t>Муниципальная программа "Безопасность муниципального образования "Рощинское городское поселение" Выборгского района Ленинградской области"</t>
  </si>
  <si>
    <t xml:space="preserve">944 0309 0200000000 000 </t>
  </si>
  <si>
    <t xml:space="preserve">944 0309 0220000000 000 </t>
  </si>
  <si>
    <t xml:space="preserve">944 0309 0220200000 000 </t>
  </si>
  <si>
    <t xml:space="preserve">944 0309 0220220000 000 </t>
  </si>
  <si>
    <t xml:space="preserve">944 0309 0220220330 000 </t>
  </si>
  <si>
    <t xml:space="preserve">944 0309 0220220330 200 </t>
  </si>
  <si>
    <t xml:space="preserve">944 0309 0220220330 240 </t>
  </si>
  <si>
    <t xml:space="preserve">944 0309 0220220330 244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</si>
  <si>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</si>
  <si>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944 0309 0220220340 000 </t>
  </si>
  <si>
    <t xml:space="preserve">944 0309 0220220340 200 </t>
  </si>
  <si>
    <t xml:space="preserve">944 0309 0220220340 240 </t>
  </si>
  <si>
    <t xml:space="preserve">944 0309 0220220340 244 </t>
  </si>
  <si>
    <t xml:space="preserve">944 0310 0000000000 000 </t>
  </si>
  <si>
    <t xml:space="preserve">944 0310 0200000000 000 </t>
  </si>
  <si>
    <t xml:space="preserve">944 0310 0220000000 000 </t>
  </si>
  <si>
    <t xml:space="preserve">944 0310 0220200000 000 </t>
  </si>
  <si>
    <t xml:space="preserve">944 0310 0220220000 000 </t>
  </si>
  <si>
    <t xml:space="preserve">944 0310 0220220360 000 </t>
  </si>
  <si>
    <t xml:space="preserve">944 0310 0220220360 200 </t>
  </si>
  <si>
    <t xml:space="preserve">944 0310 0220220360 240 </t>
  </si>
  <si>
    <t xml:space="preserve">944 0310 0220220360 244 </t>
  </si>
  <si>
    <t xml:space="preserve">944 0310 0220270000 000 </t>
  </si>
  <si>
    <t>Мероприятия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</si>
  <si>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944 0310 0220270880 000 </t>
  </si>
  <si>
    <t xml:space="preserve">944 0310 0220270880 200 </t>
  </si>
  <si>
    <t xml:space="preserve">944 0310 0220270880 240 </t>
  </si>
  <si>
    <t xml:space="preserve">944 0310 0220270880 244 </t>
  </si>
  <si>
    <t xml:space="preserve">944 0310 02202S0000 000 </t>
  </si>
  <si>
    <t>Софинансирование мероприятий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</si>
  <si>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02202S0880 000 </t>
  </si>
  <si>
    <t xml:space="preserve">944 0310 02202S0880 200 </t>
  </si>
  <si>
    <t xml:space="preserve">944 0310 02202S0880 240 </t>
  </si>
  <si>
    <t xml:space="preserve">944 0310 02202S0880 244 </t>
  </si>
  <si>
    <t xml:space="preserve">944 0314 0000000000 000 </t>
  </si>
  <si>
    <t xml:space="preserve">944 0314 0200000000 000 </t>
  </si>
  <si>
    <t xml:space="preserve">944 0314 0210000000 000 </t>
  </si>
  <si>
    <t xml:space="preserve">944 0314 0210100000 000 </t>
  </si>
  <si>
    <t xml:space="preserve">944 0314 0210120000 000 </t>
  </si>
  <si>
    <t xml:space="preserve">944 0314 0210120370 000 </t>
  </si>
  <si>
    <t xml:space="preserve">944 0314 0210120370 200 </t>
  </si>
  <si>
    <t xml:space="preserve">944 0314 0210120370 240 </t>
  </si>
  <si>
    <t xml:space="preserve">944 0314 0210120370 244 </t>
  </si>
  <si>
    <t>НАЦИОНАЛЬНАЯ ЭКОНОМИКА</t>
  </si>
  <si>
    <t xml:space="preserve">944 0400 0000000000 000 </t>
  </si>
  <si>
    <t xml:space="preserve">944 0409 0000000000 000 </t>
  </si>
  <si>
    <t xml:space="preserve">944 0409 0200000000 000 </t>
  </si>
  <si>
    <t xml:space="preserve">944 0409 0230000000 000 </t>
  </si>
  <si>
    <t xml:space="preserve">944 0409 0230300000 000 </t>
  </si>
  <si>
    <t xml:space="preserve">944 0409 0230320000 000 </t>
  </si>
  <si>
    <t xml:space="preserve">944 0409 0230320420 000 </t>
  </si>
  <si>
    <t xml:space="preserve">944 0409 0230320420 200 </t>
  </si>
  <si>
    <t xml:space="preserve">944 0409 0230320420 240 </t>
  </si>
  <si>
    <t xml:space="preserve">944 0409 0230320420 244 </t>
  </si>
  <si>
    <t xml:space="preserve">944 0409 0400000000 000 </t>
  </si>
  <si>
    <t xml:space="preserve">944 0409 0400100000 000 </t>
  </si>
  <si>
    <t xml:space="preserve">944 0409 0400120000 000 </t>
  </si>
  <si>
    <t xml:space="preserve">944 0409 0400120420 000 </t>
  </si>
  <si>
    <t xml:space="preserve">944 0409 0400120420 200 </t>
  </si>
  <si>
    <t xml:space="preserve">944 0409 0400120420 240 </t>
  </si>
  <si>
    <t xml:space="preserve">944 0409 0400120420 244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</si>
  <si>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</si>
  <si>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944 0409 0400120570 000 </t>
  </si>
  <si>
    <t xml:space="preserve">944 0409 0400120570 200 </t>
  </si>
  <si>
    <t xml:space="preserve">944 0409 0400120570 240 </t>
  </si>
  <si>
    <t xml:space="preserve">944 0409 0400120570 244 </t>
  </si>
  <si>
    <t xml:space="preserve">944 0409 0400174200 000 </t>
  </si>
  <si>
    <t xml:space="preserve">944 0409 0400174200 200 </t>
  </si>
  <si>
    <t xml:space="preserve">944 0409 0400174200 240 </t>
  </si>
  <si>
    <t xml:space="preserve">944 0409 0400174200 244 </t>
  </si>
  <si>
    <t xml:space="preserve">944 0409 0400174390 000 </t>
  </si>
  <si>
    <t xml:space="preserve">944 0409 0400174390 200 </t>
  </si>
  <si>
    <t xml:space="preserve">944 0409 0400174390 240 </t>
  </si>
  <si>
    <t xml:space="preserve">944 0409 0400174390 244 </t>
  </si>
  <si>
    <t xml:space="preserve">944 0409 04001S0000 000 </t>
  </si>
  <si>
    <t xml:space="preserve">944 0409 04001S0140 000 </t>
  </si>
  <si>
    <t xml:space="preserve">944 0409 04001S0140 200 </t>
  </si>
  <si>
    <t xml:space="preserve">944 0409 04001S0140 240 </t>
  </si>
  <si>
    <t xml:space="preserve">944 0409 04001S0140 244 </t>
  </si>
  <si>
    <t xml:space="preserve">944 0409 04001S4200 000 </t>
  </si>
  <si>
    <t xml:space="preserve">944 0409 04001S4200 200 </t>
  </si>
  <si>
    <t xml:space="preserve">944 0409 04001S4200 240 </t>
  </si>
  <si>
    <t xml:space="preserve">944 0409 04001S4200 244 </t>
  </si>
  <si>
    <t>Софинансирование мероприятий по реализации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</si>
  <si>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944 0409 04001S4390 000 </t>
  </si>
  <si>
    <t xml:space="preserve">944 0409 04001S4390 200 </t>
  </si>
  <si>
    <t xml:space="preserve">944 0409 04001S4390 240 </t>
  </si>
  <si>
    <t xml:space="preserve">944 0409 04001S4390 244 </t>
  </si>
  <si>
    <t xml:space="preserve">944 0412 0000000000 000 </t>
  </si>
  <si>
    <t>Муниципальная программа "Стимулирование экономической активности в муниципальном образовании "Рощинское городское поселение" Выборгского района Ленинградской области"</t>
  </si>
  <si>
    <t xml:space="preserve">944 0412 0300000000 000 </t>
  </si>
  <si>
    <t xml:space="preserve">944 0412 0310000000 000 </t>
  </si>
  <si>
    <t xml:space="preserve">944 0412 0310100000 000 </t>
  </si>
  <si>
    <t xml:space="preserve">944 0412 0310120000 000 </t>
  </si>
  <si>
    <t xml:space="preserve">944 0412 0310120390 000 </t>
  </si>
  <si>
    <t xml:space="preserve">944 0412 0310120390 200 </t>
  </si>
  <si>
    <t xml:space="preserve">944 0412 0310120390 240 </t>
  </si>
  <si>
    <t xml:space="preserve">944 0412 0310120390 244 </t>
  </si>
  <si>
    <t xml:space="preserve">944 0412 0320000000 000 </t>
  </si>
  <si>
    <t xml:space="preserve">944 0412 0320200000 000 </t>
  </si>
  <si>
    <t xml:space="preserve">944 0412 0320220000 000 </t>
  </si>
  <si>
    <t xml:space="preserve">944 0412 0320220400 000 </t>
  </si>
  <si>
    <t xml:space="preserve">944 0412 0320220400 200 </t>
  </si>
  <si>
    <t xml:space="preserve">944 0412 0320220400 240 </t>
  </si>
  <si>
    <t xml:space="preserve">944 0412 0320220400 244 </t>
  </si>
  <si>
    <t>ЖИЛИЩНО-КОММУНАЛЬНОЕ ХОЗЯЙСТВО</t>
  </si>
  <si>
    <t xml:space="preserve">944 0500 0000000000 000 </t>
  </si>
  <si>
    <t xml:space="preserve">944 0501 0000000000 000 </t>
  </si>
  <si>
    <t xml:space="preserve">944 0501 0500000000 000 </t>
  </si>
  <si>
    <t xml:space="preserve">944 0501 0510000000 000 </t>
  </si>
  <si>
    <t xml:space="preserve">944 0501 0510100000 000 </t>
  </si>
  <si>
    <t xml:space="preserve">944 0501 0510120000 000 </t>
  </si>
  <si>
    <t xml:space="preserve">944 0501 0510120310 000 </t>
  </si>
  <si>
    <t xml:space="preserve">944 0501 0510120310 200 </t>
  </si>
  <si>
    <t xml:space="preserve">944 0501 0510120310 240 </t>
  </si>
  <si>
    <t xml:space="preserve">944 0501 0510120310 244 </t>
  </si>
  <si>
    <t xml:space="preserve">944 0501 0510170000 000 </t>
  </si>
  <si>
    <t xml:space="preserve">944 0501 0510170770 000 </t>
  </si>
  <si>
    <t xml:space="preserve">944 0501 0510170770 400 </t>
  </si>
  <si>
    <t xml:space="preserve">944 0501 0510170770 410 </t>
  </si>
  <si>
    <t xml:space="preserve">944 0501 0510170770 412 </t>
  </si>
  <si>
    <t xml:space="preserve">944 0501 0510180000 000 </t>
  </si>
  <si>
    <t xml:space="preserve">944 0501 0510186150 000 </t>
  </si>
  <si>
    <t xml:space="preserve">944 0501 0510186150 400 </t>
  </si>
  <si>
    <t xml:space="preserve">944 0501 0510186150 410 </t>
  </si>
  <si>
    <t xml:space="preserve">944 0501 0510186150 412 </t>
  </si>
  <si>
    <t xml:space="preserve">944 0501 05101S0000 000 </t>
  </si>
  <si>
    <t xml:space="preserve">944 0501 05101S0770 000 </t>
  </si>
  <si>
    <t xml:space="preserve">944 0501 05101S0770 400 </t>
  </si>
  <si>
    <t xml:space="preserve">944 0501 05101S0770 410 </t>
  </si>
  <si>
    <t xml:space="preserve">944 0501 05101S0770 412 </t>
  </si>
  <si>
    <t>Подпрограмма  "Жилье для молодежи  в МО "Рощинское городское поселение" на 2015-2018 годы"</t>
  </si>
  <si>
    <t xml:space="preserve">944 0501 0520000000 000 </t>
  </si>
  <si>
    <t xml:space="preserve">944 0501 0520200000 000 </t>
  </si>
  <si>
    <t xml:space="preserve">944 0501 0520220000 000 </t>
  </si>
  <si>
    <t xml:space="preserve">944 0501 0520220290 000 </t>
  </si>
  <si>
    <t xml:space="preserve">944 0501 0520220290 200 </t>
  </si>
  <si>
    <t xml:space="preserve">944 0501 0520220290 240 </t>
  </si>
  <si>
    <t xml:space="preserve">944 0501 0520220290 244 </t>
  </si>
  <si>
    <t xml:space="preserve">944 0501 0530000000 000 </t>
  </si>
  <si>
    <t xml:space="preserve">944 0501 0530300000 000 </t>
  </si>
  <si>
    <t xml:space="preserve">944 0501 0530370000 000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</si>
  <si>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</si>
  <si>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944 0501 0530370800 000 </t>
  </si>
  <si>
    <t xml:space="preserve">944 0501 0530370800 400 </t>
  </si>
  <si>
    <t xml:space="preserve">944 0501 0530370800 410 </t>
  </si>
  <si>
    <t xml:space="preserve">944 0501 0530370800 412 </t>
  </si>
  <si>
    <t xml:space="preserve">944 0501 05303S0000 000 </t>
  </si>
  <si>
    <t xml:space="preserve">944 0501 05303S0800 000 </t>
  </si>
  <si>
    <t xml:space="preserve">944 0501 05303S0800 400 </t>
  </si>
  <si>
    <t xml:space="preserve">944 0501 05303S0800 410 </t>
  </si>
  <si>
    <t xml:space="preserve">944 0501 0540000000 000 </t>
  </si>
  <si>
    <t xml:space="preserve">944 0501 0540400000 000 </t>
  </si>
  <si>
    <t xml:space="preserve">944 0501 0540420000 000 </t>
  </si>
  <si>
    <t xml:space="preserve">944 0501 0540420310 000 </t>
  </si>
  <si>
    <t xml:space="preserve">944 0501 0540420310 200 </t>
  </si>
  <si>
    <t xml:space="preserve">944 0501 0540420310 240 </t>
  </si>
  <si>
    <t xml:space="preserve">944 0501 0540420310 244 </t>
  </si>
  <si>
    <t xml:space="preserve">944 0501 0540420440 000 </t>
  </si>
  <si>
    <t xml:space="preserve">944 0501 0540420440 200 </t>
  </si>
  <si>
    <t xml:space="preserve">944 0501 0540420440 240 </t>
  </si>
  <si>
    <t xml:space="preserve">944 0501 0540420440 244 </t>
  </si>
  <si>
    <t xml:space="preserve">944 0501 0600000000 000 </t>
  </si>
  <si>
    <t xml:space="preserve">944 0501 0630000000 000 </t>
  </si>
  <si>
    <t xml:space="preserve">944 0501 0630300000 000 </t>
  </si>
  <si>
    <t>Бюджетные инвестиции в объекты строительства собственности муниципальных образований</t>
  </si>
  <si>
    <t xml:space="preserve">944 0501 0630380000 000 </t>
  </si>
  <si>
    <t xml:space="preserve">944 0501 0630386200 000 </t>
  </si>
  <si>
    <t xml:space="preserve">944 0501 0630386200 400 </t>
  </si>
  <si>
    <t xml:space="preserve">944 0501 0630386200 410 </t>
  </si>
  <si>
    <t xml:space="preserve">944 0501 0630386200 414 </t>
  </si>
  <si>
    <t xml:space="preserve">944 0502 0000000000 000 </t>
  </si>
  <si>
    <t xml:space="preserve">944 0502 0600000000 000 </t>
  </si>
  <si>
    <t xml:space="preserve">944 0502 0610000000 000 </t>
  </si>
  <si>
    <t xml:space="preserve">944 0502 0610100000 000 </t>
  </si>
  <si>
    <t xml:space="preserve">944 0502 0610120000 000 </t>
  </si>
  <si>
    <t xml:space="preserve">944 0502 0610120310 000 </t>
  </si>
  <si>
    <t xml:space="preserve">944 0502 0610120310 200 </t>
  </si>
  <si>
    <t xml:space="preserve">944 0502 0610120310 240 </t>
  </si>
  <si>
    <t xml:space="preserve">944 0502 0610120310 244 </t>
  </si>
  <si>
    <t xml:space="preserve">944 0502 0610120470 000 </t>
  </si>
  <si>
    <t xml:space="preserve">944 0502 0610120470 200 </t>
  </si>
  <si>
    <t xml:space="preserve">944 0502 0610120470 240 </t>
  </si>
  <si>
    <t xml:space="preserve">944 0502 0610120470 244 </t>
  </si>
  <si>
    <t xml:space="preserve">944 0502 0610170000 000 </t>
  </si>
  <si>
    <t>Мероприятия по повышению надежности и энергетической эффективности в системах теплоснабжения</t>
  </si>
  <si>
    <t xml:space="preserve">944 0502 0610170180 000 </t>
  </si>
  <si>
    <t xml:space="preserve">944 0502 0610170180 200 </t>
  </si>
  <si>
    <t xml:space="preserve">944 0502 0610170180 240 </t>
  </si>
  <si>
    <t xml:space="preserve">944 0502 0610170180 244 </t>
  </si>
  <si>
    <t xml:space="preserve">944 0502 0610180000 000 </t>
  </si>
  <si>
    <t xml:space="preserve">944 0502 0610186040 000 </t>
  </si>
  <si>
    <t xml:space="preserve">944 0502 0610186040 400 </t>
  </si>
  <si>
    <t xml:space="preserve">944 0502 0610186040 410 </t>
  </si>
  <si>
    <t xml:space="preserve">944 0502 0610186040 414 </t>
  </si>
  <si>
    <t xml:space="preserve">944 0502 06101S0000 000 </t>
  </si>
  <si>
    <t>Софинансирование мероприятий по повышению надежности и энергетической эффективности в системах теплоснабжения</t>
  </si>
  <si>
    <t xml:space="preserve">944 0502 06101S0180 000 </t>
  </si>
  <si>
    <t xml:space="preserve">944 0502 06101S0180 200 </t>
  </si>
  <si>
    <t xml:space="preserve">944 0502 06101S0180 240 </t>
  </si>
  <si>
    <t xml:space="preserve">944 0502 06101S0180 244 </t>
  </si>
  <si>
    <t xml:space="preserve">944 0502 0620000000 000 </t>
  </si>
  <si>
    <t xml:space="preserve">944 0502 0620200000 000 </t>
  </si>
  <si>
    <t xml:space="preserve">944 0502 0620220000 000 </t>
  </si>
  <si>
    <t xml:space="preserve">944 0502 0620220310 000 </t>
  </si>
  <si>
    <t xml:space="preserve">944 0502 0620220310 200 </t>
  </si>
  <si>
    <t xml:space="preserve">944 0502 0620220310 240 </t>
  </si>
  <si>
    <t xml:space="preserve">944 0502 0620220310 244 </t>
  </si>
  <si>
    <t xml:space="preserve">944 0502 0620220470 000 </t>
  </si>
  <si>
    <t xml:space="preserve">944 0502 0620220470 200 </t>
  </si>
  <si>
    <t xml:space="preserve">944 0502 0620220470 240 </t>
  </si>
  <si>
    <t xml:space="preserve">944 0502 0620220470 244 </t>
  </si>
  <si>
    <t xml:space="preserve">944 0502 0620270000 000 </t>
  </si>
  <si>
    <t>Мероприятия, направленные на безаварийную работу объектов водоснабжения и водоотведения</t>
  </si>
  <si>
    <t xml:space="preserve">944 0502 0620270260 000 </t>
  </si>
  <si>
    <t xml:space="preserve">944 0502 0620270260 200 </t>
  </si>
  <si>
    <t xml:space="preserve">944 0502 0620270260 240 </t>
  </si>
  <si>
    <t>Закупка товаров, работ, услуг в целях капитального ремонта государственного (муниципального) имущества</t>
  </si>
  <si>
    <t xml:space="preserve">944 0502 0620270260 243 </t>
  </si>
  <si>
    <t xml:space="preserve">944 0502 0620280000 000 </t>
  </si>
  <si>
    <t xml:space="preserve">944 0502 0620286090 400 </t>
  </si>
  <si>
    <t xml:space="preserve">944 0502 0620286090 410 </t>
  </si>
  <si>
    <t xml:space="preserve">944 0502 0620286090 414 </t>
  </si>
  <si>
    <t xml:space="preserve">944 0502 0620286330 000 </t>
  </si>
  <si>
    <t xml:space="preserve">944 0502 0620286330 400 </t>
  </si>
  <si>
    <t xml:space="preserve">944 0502 0620286330 410 </t>
  </si>
  <si>
    <t xml:space="preserve">944 0502 0620286330 414 </t>
  </si>
  <si>
    <t xml:space="preserve">944 0502 06202S0000 000 </t>
  </si>
  <si>
    <t>Софинансирование мероприятий, направленных на безаварийную работу объектов водоснабжения и водоотведения</t>
  </si>
  <si>
    <t xml:space="preserve">944 0502 06202S0260 000 </t>
  </si>
  <si>
    <t xml:space="preserve">944 0502 06202S0260 200 </t>
  </si>
  <si>
    <t xml:space="preserve">944 0502 06202S0260 240 </t>
  </si>
  <si>
    <t xml:space="preserve">944 0502 06202S0260 243 </t>
  </si>
  <si>
    <t xml:space="preserve">944 0502 0630000000 000 </t>
  </si>
  <si>
    <t xml:space="preserve">944 0502 0630300000 000 </t>
  </si>
  <si>
    <t xml:space="preserve">944 0502 0630320000 000 </t>
  </si>
  <si>
    <t>Содержание объектов  коммунального хозяйства</t>
  </si>
  <si>
    <t xml:space="preserve">944 0502 0630320470 000 </t>
  </si>
  <si>
    <t xml:space="preserve">944 0502 0630320470 200 </t>
  </si>
  <si>
    <t xml:space="preserve">944 0502 0630320470 240 </t>
  </si>
  <si>
    <t xml:space="preserve">944 0502 0630320470 244 </t>
  </si>
  <si>
    <t xml:space="preserve">944 0502 0630380000 000 </t>
  </si>
  <si>
    <t xml:space="preserve">944 0502 0630386050 000 </t>
  </si>
  <si>
    <t xml:space="preserve">944 0502 0630386050 400 </t>
  </si>
  <si>
    <t xml:space="preserve">944 0502 0630386050 410 </t>
  </si>
  <si>
    <t xml:space="preserve">944 0502 0630386050 414 </t>
  </si>
  <si>
    <t xml:space="preserve">944 0502 9000000000 000 </t>
  </si>
  <si>
    <t xml:space="preserve">944 0502 9010000000 000 </t>
  </si>
  <si>
    <t xml:space="preserve">944 0502 9010060000 000 </t>
  </si>
  <si>
    <t>Межбюджетные трансферты на осуществление полномочий по организации ритуальных услуг</t>
  </si>
  <si>
    <t xml:space="preserve">944 0502 9010065170 000 </t>
  </si>
  <si>
    <t xml:space="preserve">944 0502 9010065170 500 </t>
  </si>
  <si>
    <t xml:space="preserve">944 0502 9010065170 540 </t>
  </si>
  <si>
    <t xml:space="preserve">944 0503 0000000000 000 </t>
  </si>
  <si>
    <t xml:space="preserve">944 0503 0700000000 000 </t>
  </si>
  <si>
    <t xml:space="preserve">944 0503 0700100000 000 </t>
  </si>
  <si>
    <t xml:space="preserve">944 0503 0700120000 000 </t>
  </si>
  <si>
    <t xml:space="preserve">944 0503 0700120310 000 </t>
  </si>
  <si>
    <t xml:space="preserve">944 0503 0700120310 200 </t>
  </si>
  <si>
    <t xml:space="preserve">944 0503 0700120310 240 </t>
  </si>
  <si>
    <t xml:space="preserve">944 0503 0700120310 244 </t>
  </si>
  <si>
    <t xml:space="preserve">944 0503 0700120480 000 </t>
  </si>
  <si>
    <t xml:space="preserve">944 0503 0700120480 200 </t>
  </si>
  <si>
    <t xml:space="preserve">944 0503 0700120480 240 </t>
  </si>
  <si>
    <t xml:space="preserve">944 0503 0700120480 244 </t>
  </si>
  <si>
    <t xml:space="preserve">944 0503 0700120490 000 </t>
  </si>
  <si>
    <t xml:space="preserve">944 0503 0700120490 200 </t>
  </si>
  <si>
    <t xml:space="preserve">944 0503 0700120490 240 </t>
  </si>
  <si>
    <t xml:space="preserve">944 0503 0700120490 244 </t>
  </si>
  <si>
    <t xml:space="preserve">944 0503 0700120500 000 </t>
  </si>
  <si>
    <t xml:space="preserve">944 0503 0700120500 200 </t>
  </si>
  <si>
    <t xml:space="preserve">944 0503 0700120500 240 </t>
  </si>
  <si>
    <t xml:space="preserve">944 0503 0700120500 244 </t>
  </si>
  <si>
    <t xml:space="preserve">944 0503 0700120510 000 </t>
  </si>
  <si>
    <t xml:space="preserve">944 0503 0700120510 200 </t>
  </si>
  <si>
    <t xml:space="preserve">944 0503 0700120510 240 </t>
  </si>
  <si>
    <t xml:space="preserve">944 0503 0700120510 244 </t>
  </si>
  <si>
    <t xml:space="preserve">944 0503 0700120520 000 </t>
  </si>
  <si>
    <t xml:space="preserve">944 0503 0700120520 200 </t>
  </si>
  <si>
    <t xml:space="preserve">944 0503 0700120520 240 </t>
  </si>
  <si>
    <t xml:space="preserve">944 0503 0700120520 244 </t>
  </si>
  <si>
    <t xml:space="preserve">944 0503 0700180000 000 </t>
  </si>
  <si>
    <t xml:space="preserve">944 0503 0700186130 000 </t>
  </si>
  <si>
    <t xml:space="preserve">944 0503 0700186130 400 </t>
  </si>
  <si>
    <t xml:space="preserve">944 0503 0700186130 410 </t>
  </si>
  <si>
    <t xml:space="preserve">944 0503 0700186130 414 </t>
  </si>
  <si>
    <t>ОБРАЗОВАНИЕ</t>
  </si>
  <si>
    <t xml:space="preserve">944 0700 0000000000 000 </t>
  </si>
  <si>
    <t xml:space="preserve">944 0707 0000000000 000 </t>
  </si>
  <si>
    <t xml:space="preserve">944 0707 9000000000 000 </t>
  </si>
  <si>
    <t xml:space="preserve">944 0707 9010000000 000 </t>
  </si>
  <si>
    <t xml:space="preserve">944 0707 9010020000 000 </t>
  </si>
  <si>
    <t xml:space="preserve">944 0707 9010020530 000 </t>
  </si>
  <si>
    <t xml:space="preserve">944 0707 9010020530 100 </t>
  </si>
  <si>
    <t>Расходы на выплаты персоналу казенных учреждений</t>
  </si>
  <si>
    <t xml:space="preserve">944 0707 9010020530 110 </t>
  </si>
  <si>
    <t>Фонд оплаты труда казенных учреждений и взносы по обязательному социальному страхованию</t>
  </si>
  <si>
    <t xml:space="preserve">944 0707 9010020530 111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</si>
  <si>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</si>
  <si>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944 0707 9010020530 119 </t>
  </si>
  <si>
    <t>КУЛЬТУРА, КИНЕМАТОГРАФИЯ</t>
  </si>
  <si>
    <t xml:space="preserve">944 0800 0000000000 000 </t>
  </si>
  <si>
    <t xml:space="preserve">944 0801 0000000000 000 </t>
  </si>
  <si>
    <t>Муниципальная программа "Развитие культуры, физической культуры и спорта в муниципальном образовании "Рощинское городское поселение" Выборгского района Ленинградской области"</t>
  </si>
  <si>
    <t xml:space="preserve">944 0801 0800000000 000 </t>
  </si>
  <si>
    <t xml:space="preserve">944 0801 0820000000 000 </t>
  </si>
  <si>
    <t xml:space="preserve">944 0801 0820200000 000 </t>
  </si>
  <si>
    <t xml:space="preserve">944 0801 0820210000 000 </t>
  </si>
  <si>
    <t xml:space="preserve">944 0801 0820210060 000 </t>
  </si>
  <si>
    <t xml:space="preserve">944 0801 0820210060 600 </t>
  </si>
  <si>
    <t xml:space="preserve">944 0801 0820210060 610 </t>
  </si>
  <si>
    <t xml:space="preserve">944 0801 0820210060 611 </t>
  </si>
  <si>
    <t xml:space="preserve">944 0801 0820270000 000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</si>
  <si>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</si>
  <si>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944 0801 0820270360 000 </t>
  </si>
  <si>
    <t xml:space="preserve">944 0801 0820270360 600 </t>
  </si>
  <si>
    <t xml:space="preserve">944 0801 0820270360 610 </t>
  </si>
  <si>
    <t xml:space="preserve">944 0801 0820270360 612 </t>
  </si>
  <si>
    <t>Мероприятия по поддержке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</si>
  <si>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944 0801 0820272020 000 </t>
  </si>
  <si>
    <t xml:space="preserve">944 0801 0820272020 600 </t>
  </si>
  <si>
    <t xml:space="preserve">944 0801 0820272020 610 </t>
  </si>
  <si>
    <t xml:space="preserve">944 0801 0820272020 612 </t>
  </si>
  <si>
    <t xml:space="preserve">944 0801 08202S0000 000 </t>
  </si>
  <si>
    <t xml:space="preserve">944 0801 08202S0360 000 </t>
  </si>
  <si>
    <t xml:space="preserve">944 0801 08202S0360 600 </t>
  </si>
  <si>
    <t xml:space="preserve">944 0801 08202S0360 610 </t>
  </si>
  <si>
    <t xml:space="preserve">944 0801 0830000000 000 </t>
  </si>
  <si>
    <t xml:space="preserve">944 0801 0830300000 000 </t>
  </si>
  <si>
    <t xml:space="preserve">944 0801 0830310000 000 </t>
  </si>
  <si>
    <t xml:space="preserve">944 0801 0830310060 000 </t>
  </si>
  <si>
    <t xml:space="preserve">944 0801 0830310060 600 </t>
  </si>
  <si>
    <t xml:space="preserve">944 0801 0830310060 610 </t>
  </si>
  <si>
    <t xml:space="preserve">944 0801 0830310060 611 </t>
  </si>
  <si>
    <t xml:space="preserve">944 0801 0830370000 000 </t>
  </si>
  <si>
    <t xml:space="preserve">944 0801 0830370360 000 </t>
  </si>
  <si>
    <t xml:space="preserve">944 0801 0830370360 600 </t>
  </si>
  <si>
    <t xml:space="preserve">944 0801 0830370360 610 </t>
  </si>
  <si>
    <t xml:space="preserve">944 0801 0830370360 612 </t>
  </si>
  <si>
    <t xml:space="preserve">944 0801 08303S0000 000 </t>
  </si>
  <si>
    <t xml:space="preserve">944 0801 08303S0360 000 </t>
  </si>
  <si>
    <t xml:space="preserve">944 0801 08303S0360 600 </t>
  </si>
  <si>
    <t xml:space="preserve">944 0801 08303S0360 610 </t>
  </si>
  <si>
    <t xml:space="preserve">944 0801 9000000000 000 </t>
  </si>
  <si>
    <t xml:space="preserve">944 0801 9010000000 000 </t>
  </si>
  <si>
    <t xml:space="preserve">944 0801 9010020000 000 </t>
  </si>
  <si>
    <t>Проведение праздничных мероприятий</t>
  </si>
  <si>
    <t xml:space="preserve">944 0801 9010020240 000 </t>
  </si>
  <si>
    <t xml:space="preserve">944 0801 9010020240 200 </t>
  </si>
  <si>
    <t xml:space="preserve">944 0801 9010020240 240 </t>
  </si>
  <si>
    <t xml:space="preserve">944 0801 9010020240 244 </t>
  </si>
  <si>
    <t>СОЦИАЛЬНАЯ ПОЛИТИКА</t>
  </si>
  <si>
    <t xml:space="preserve">944 1000 0000000000 000 </t>
  </si>
  <si>
    <t xml:space="preserve">944 1001 0000000000 000 </t>
  </si>
  <si>
    <t xml:space="preserve">944 1001 9000000000 000 </t>
  </si>
  <si>
    <t xml:space="preserve">944 1001 9010000000 000 </t>
  </si>
  <si>
    <t xml:space="preserve">944 1003 0000000000 000 </t>
  </si>
  <si>
    <t xml:space="preserve">944 1003 0500000000 000 </t>
  </si>
  <si>
    <t xml:space="preserve">944 1003 0520000000 000 </t>
  </si>
  <si>
    <t xml:space="preserve">944 1003 0520200000 000 </t>
  </si>
  <si>
    <t xml:space="preserve">944 1003 0520250000 000 </t>
  </si>
  <si>
    <t xml:space="preserve">944 1003 0520250200 000 </t>
  </si>
  <si>
    <t xml:space="preserve">944 1003 0520250200 300 </t>
  </si>
  <si>
    <t xml:space="preserve">944 1003 0520250200 320 </t>
  </si>
  <si>
    <t xml:space="preserve">944 1003 0520250200 322 </t>
  </si>
  <si>
    <t xml:space="preserve">944 1003 0520270000 000 </t>
  </si>
  <si>
    <t>Осуществление социальных выплат по приобретению жилья для молодежи</t>
  </si>
  <si>
    <t xml:space="preserve">944 1003 0520270750 000 </t>
  </si>
  <si>
    <t xml:space="preserve">944 1003 0520270750 300 </t>
  </si>
  <si>
    <t xml:space="preserve">944 1003 0520270750 320 </t>
  </si>
  <si>
    <t xml:space="preserve">944 1003 0520270750 322 </t>
  </si>
  <si>
    <t xml:space="preserve">944 1003 05202L0000 000 </t>
  </si>
  <si>
    <t>Софинансирование мероприятий подпрограммы "Обеспечение жильем молодых семей" федеральной целевой программы "Жилище" на 2015-2020 годы</t>
  </si>
  <si>
    <t xml:space="preserve">944 1003 05202L0200 000 </t>
  </si>
  <si>
    <t xml:space="preserve">944 1003 05202L0200 300 </t>
  </si>
  <si>
    <t xml:space="preserve">944 1003 05202L0200 320 </t>
  </si>
  <si>
    <t xml:space="preserve">944 1003 05202L0200 322 </t>
  </si>
  <si>
    <t xml:space="preserve">944 1003 05202R0000 000 </t>
  </si>
  <si>
    <t xml:space="preserve">944 1003 05202R0200 000 </t>
  </si>
  <si>
    <t xml:space="preserve">944 1003 05202R0200 300 </t>
  </si>
  <si>
    <t xml:space="preserve">944 1003 05202R0200 320 </t>
  </si>
  <si>
    <t xml:space="preserve">944 1003 05202R0200 322 </t>
  </si>
  <si>
    <t xml:space="preserve">944 1003 05202S0000 000 </t>
  </si>
  <si>
    <t xml:space="preserve">944 1003 05202S0750 000 </t>
  </si>
  <si>
    <t xml:space="preserve">944 1003 05202S0750 300 </t>
  </si>
  <si>
    <t xml:space="preserve">944 1003 05202S0750 320 </t>
  </si>
  <si>
    <t xml:space="preserve">944 1003 05202S0750 322 </t>
  </si>
  <si>
    <t xml:space="preserve">944 1003 9000000000 000 </t>
  </si>
  <si>
    <t xml:space="preserve">944 1003 9010000000 000 </t>
  </si>
  <si>
    <t xml:space="preserve">944 1003 9010090000 000 </t>
  </si>
  <si>
    <t xml:space="preserve">944 1003 9010097110 000 </t>
  </si>
  <si>
    <t xml:space="preserve">944 1003 9010097110 300 </t>
  </si>
  <si>
    <t xml:space="preserve">944 1003 9010097110 360 </t>
  </si>
  <si>
    <t>ФИЗИЧЕСКАЯ КУЛЬТУРА И СПОРТ</t>
  </si>
  <si>
    <t xml:space="preserve">944 1100 0000000000 000 </t>
  </si>
  <si>
    <t>Спорт высших достижений</t>
  </si>
  <si>
    <t xml:space="preserve">944 1103 0000000000 000 </t>
  </si>
  <si>
    <t xml:space="preserve">944 1103 0800000000 000 </t>
  </si>
  <si>
    <t>Подпрограмма "Развитие физической культуры и спорта МО "Рощинское городское поселение" на 2015-2018 годы"</t>
  </si>
  <si>
    <t xml:space="preserve">944 1103 0810000000 000 </t>
  </si>
  <si>
    <t>Основное мероприятие "Строительство реконструкция и проектирование спортивных объектов"</t>
  </si>
  <si>
    <t xml:space="preserve">944 1103 0810200000 000 </t>
  </si>
  <si>
    <t xml:space="preserve">944 1103 0810270000 000 </t>
  </si>
  <si>
    <t>Мероприятия по строительству и реконструкции спортивных объектов</t>
  </si>
  <si>
    <t xml:space="preserve">944 1103 0810274050 000 </t>
  </si>
  <si>
    <t xml:space="preserve">944 1103 0810274050 400 </t>
  </si>
  <si>
    <t xml:space="preserve">944 1103 0810274050 410 </t>
  </si>
  <si>
    <t xml:space="preserve">944 1103 0810274050 414 </t>
  </si>
  <si>
    <t xml:space="preserve">944 1103 08102S0000 000 </t>
  </si>
  <si>
    <t>Софинансирование мероприятий по строительству и реконструкции спортивных объектов</t>
  </si>
  <si>
    <t xml:space="preserve">944 1103 08102S4050 000 </t>
  </si>
  <si>
    <t xml:space="preserve">944 1103 08102S4050 400 </t>
  </si>
  <si>
    <t xml:space="preserve">944 1103 08102S4050 410 </t>
  </si>
  <si>
    <t xml:space="preserve">944 1103 08102S4050 414 </t>
  </si>
  <si>
    <t xml:space="preserve">944 1105 0000000000 000 </t>
  </si>
  <si>
    <t xml:space="preserve">944 1105 0800000000 000 </t>
  </si>
  <si>
    <t xml:space="preserve">944 1105 0810000000 000 </t>
  </si>
  <si>
    <t xml:space="preserve">944 1105 0810100000 000 </t>
  </si>
  <si>
    <t xml:space="preserve">944 1105 0810120000 000 </t>
  </si>
  <si>
    <t xml:space="preserve">944 1105 0810120310 000 </t>
  </si>
  <si>
    <t xml:space="preserve">944 1105 0810120310 200 </t>
  </si>
  <si>
    <t xml:space="preserve">944 1105 0810120310 240 </t>
  </si>
  <si>
    <t xml:space="preserve">944 1105 0810120310 244 </t>
  </si>
  <si>
    <t xml:space="preserve">944 1105 0810180000 000 </t>
  </si>
  <si>
    <t xml:space="preserve">944 1105 0810186110 000 </t>
  </si>
  <si>
    <t xml:space="preserve">944 1105 0810186110 400 </t>
  </si>
  <si>
    <t xml:space="preserve">944 1105 0810186110 410 </t>
  </si>
  <si>
    <t xml:space="preserve">944 1105 0810186110 414 </t>
  </si>
  <si>
    <t>Совет депутатов муниципального образования "Рощинское городское поселение"</t>
  </si>
  <si>
    <t xml:space="preserve">953 0000 0000000000 000 </t>
  </si>
  <si>
    <t xml:space="preserve">953 0100 0000000000 000 </t>
  </si>
  <si>
    <t xml:space="preserve">953 0102 0000000000 000 </t>
  </si>
  <si>
    <t xml:space="preserve">953 0102 9000000000 000 </t>
  </si>
  <si>
    <t xml:space="preserve">953 0102 9010000000 000 </t>
  </si>
  <si>
    <t xml:space="preserve">953 0102 9010010000 000 </t>
  </si>
  <si>
    <t xml:space="preserve">953 0102 9010010010 000 </t>
  </si>
  <si>
    <t xml:space="preserve">953 0102 9010010010 100 </t>
  </si>
  <si>
    <t xml:space="preserve">953 0102 9010010010 120 </t>
  </si>
  <si>
    <t xml:space="preserve">953 0102 9010010010 121 </t>
  </si>
  <si>
    <t xml:space="preserve">953 0102 9010010010 129 </t>
  </si>
  <si>
    <t xml:space="preserve">953 0103 0000000000 000 </t>
  </si>
  <si>
    <t xml:space="preserve">953 0103 9000000000 000 </t>
  </si>
  <si>
    <t xml:space="preserve">953 0103 9010000000 000 </t>
  </si>
  <si>
    <t xml:space="preserve">953 0103 9010010000 000 </t>
  </si>
  <si>
    <t xml:space="preserve">953 0103 9010010040 000 </t>
  </si>
  <si>
    <t xml:space="preserve">953 0103 9010010040 200 </t>
  </si>
  <si>
    <t xml:space="preserve">953 0103 9010010040 240 </t>
  </si>
  <si>
    <t xml:space="preserve">953 0103 9010010040 244 </t>
  </si>
  <si>
    <t xml:space="preserve">953 0106 0000000000 000 </t>
  </si>
  <si>
    <t xml:space="preserve">953 0106 9000000000 000 </t>
  </si>
  <si>
    <t xml:space="preserve">953 0106 9010000000 000 </t>
  </si>
  <si>
    <t xml:space="preserve">953 0106 9010060000 000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</si>
  <si>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</si>
  <si>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953 0106 9010065280 000 </t>
  </si>
  <si>
    <t xml:space="preserve">953 0106 9010065280 500 </t>
  </si>
  <si>
    <t xml:space="preserve">953 0106 9010065280 540 </t>
  </si>
  <si>
    <t>Результат исполнения бюджета (дефицит / профицит)</t>
  </si>
  <si>
    <t xml:space="preserve">x                    </t>
  </si>
  <si>
    <t>НАЛОГОВЫЕ ДОХОДЫ</t>
  </si>
  <si>
    <t>НЕНАЛОГОВЫЕ ДОХОДЫ</t>
  </si>
  <si>
    <t xml:space="preserve">  000 20202008000000 151</t>
  </si>
  <si>
    <t xml:space="preserve">  000 2 02 02051000000 151</t>
  </si>
  <si>
    <t xml:space="preserve">  000 2 0202051130000 151</t>
  </si>
  <si>
    <t>Прочие субсидии бюджетам сельских поселений</t>
  </si>
  <si>
    <t xml:space="preserve">944 0104 9010097150 853 </t>
  </si>
  <si>
    <t xml:space="preserve">944 0104 9010097150 850 </t>
  </si>
  <si>
    <t xml:space="preserve">944 0104 9010097150 800 </t>
  </si>
  <si>
    <t xml:space="preserve">944 0104 9010097150 000 </t>
  </si>
  <si>
    <t xml:space="preserve">944 0111 0000000000 000 </t>
  </si>
  <si>
    <t xml:space="preserve">944 0111 9000000000 000 </t>
  </si>
  <si>
    <t xml:space="preserve">944 0111 9010000000 000 </t>
  </si>
  <si>
    <t xml:space="preserve">944 0111 9010090000 000 </t>
  </si>
  <si>
    <t xml:space="preserve">944 0111 9010097010 000 </t>
  </si>
  <si>
    <t xml:space="preserve">944 0111 9010097010 800 </t>
  </si>
  <si>
    <t xml:space="preserve">944 0111 9010097010 870 </t>
  </si>
  <si>
    <t xml:space="preserve">944 0113 9010020310 000 </t>
  </si>
  <si>
    <t xml:space="preserve">944 0113 9010020310 200 </t>
  </si>
  <si>
    <t xml:space="preserve">944 0113 9010020310 240 </t>
  </si>
  <si>
    <t xml:space="preserve">944 0113 9010020310 244 </t>
  </si>
  <si>
    <t xml:space="preserve">944 0314 0210170430 244 </t>
  </si>
  <si>
    <t xml:space="preserve">944 0314 0210170430 200 </t>
  </si>
  <si>
    <t xml:space="preserve">944 0314 0210170430 240 </t>
  </si>
  <si>
    <t xml:space="preserve">944 0314 0210170000 000 </t>
  </si>
  <si>
    <t xml:space="preserve">944 0314 0210170430 000 </t>
  </si>
  <si>
    <t xml:space="preserve">944 0314 02101S0000 000 </t>
  </si>
  <si>
    <t xml:space="preserve">944 0314 02101S0430 244 </t>
  </si>
  <si>
    <t xml:space="preserve">944 0314 02101S0430 240 </t>
  </si>
  <si>
    <t xml:space="preserve">944 0314 02101S0430 200 </t>
  </si>
  <si>
    <t xml:space="preserve">944 0314 02101S0430 000 </t>
  </si>
  <si>
    <t xml:space="preserve">944 0314 9010071340 244 </t>
  </si>
  <si>
    <t xml:space="preserve">944 0314 9010071340 240 </t>
  </si>
  <si>
    <t xml:space="preserve">944 0314 9010071340 200 </t>
  </si>
  <si>
    <t xml:space="preserve">944 0314 9010071340 000 </t>
  </si>
  <si>
    <t xml:space="preserve">944 0314 9010070000 000 </t>
  </si>
  <si>
    <t xml:space="preserve">944 0314 9000000000 000 </t>
  </si>
  <si>
    <t xml:space="preserve">944 0314 9010000000 000 </t>
  </si>
  <si>
    <t xml:space="preserve">944 0409 0400120910 000 </t>
  </si>
  <si>
    <t xml:space="preserve">944 0409 0400120910 200 </t>
  </si>
  <si>
    <t xml:space="preserve">944 0409 0400120910 240 </t>
  </si>
  <si>
    <t xml:space="preserve">944 0409 0400120910 244 </t>
  </si>
  <si>
    <t xml:space="preserve">944 0409 0400170880 244 </t>
  </si>
  <si>
    <t xml:space="preserve">944 0409 0400170880 240 </t>
  </si>
  <si>
    <t xml:space="preserve">944 0409 0400170880 200 </t>
  </si>
  <si>
    <t xml:space="preserve">944 0409 0400170880 000 </t>
  </si>
  <si>
    <t>944 0412 0550586310 414</t>
  </si>
  <si>
    <t>944 0412 0550586310 410</t>
  </si>
  <si>
    <t>944 0412 0550586310 400</t>
  </si>
  <si>
    <t>944 0412 0550586310 000</t>
  </si>
  <si>
    <t>944 0412 0550500000 000</t>
  </si>
  <si>
    <t>944 0412 0550000000 000</t>
  </si>
  <si>
    <t>944 0412 0500000000 000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</si>
  <si>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"Рощинское городское поселение" Выборгского района Ленинградской области" </t>
  </si>
  <si>
    <t xml:space="preserve">Подпрограмма "Газификация МО "Рощинское городское поселение" </t>
  </si>
  <si>
    <t xml:space="preserve">Подпрограмма "Энергетика МО "Рощинское городское поселение" </t>
  </si>
  <si>
    <t xml:space="preserve">944 0501 0540420450 000 </t>
  </si>
  <si>
    <t xml:space="preserve">944 0501 0540420450 200 </t>
  </si>
  <si>
    <t xml:space="preserve">944 0501 0540420450 240 </t>
  </si>
  <si>
    <t xml:space="preserve">944 0501 0540420450 244 </t>
  </si>
  <si>
    <t xml:space="preserve">944 0502 0610120460 000 </t>
  </si>
  <si>
    <t xml:space="preserve">944 0502 0610120460 200 </t>
  </si>
  <si>
    <t xml:space="preserve">944 0502 0610120460 240 </t>
  </si>
  <si>
    <t xml:space="preserve">944 0502 0610120460 244 </t>
  </si>
  <si>
    <t xml:space="preserve">944 0502 0620220460 000 </t>
  </si>
  <si>
    <t xml:space="preserve">944 0502 0620220460 200 </t>
  </si>
  <si>
    <t xml:space="preserve">944 0502 0620220460 240 </t>
  </si>
  <si>
    <t xml:space="preserve">944 0502 0620220460 244 </t>
  </si>
  <si>
    <t xml:space="preserve">944 0502 0620286060 000 </t>
  </si>
  <si>
    <t xml:space="preserve">944 0502 0620286060 400 </t>
  </si>
  <si>
    <t xml:space="preserve">944 0502 0620286060 410 </t>
  </si>
  <si>
    <t xml:space="preserve">944 0502 0620286060 414 </t>
  </si>
  <si>
    <t xml:space="preserve">944 0502 06202860690 000 </t>
  </si>
  <si>
    <t xml:space="preserve">944 0503 07001S0000 000 </t>
  </si>
  <si>
    <t xml:space="preserve">944 0503 07001S4310 244 </t>
  </si>
  <si>
    <t xml:space="preserve">944 0801 08202S0360 611 </t>
  </si>
  <si>
    <t xml:space="preserve">944 0707 0800000000 000 </t>
  </si>
  <si>
    <t xml:space="preserve">944 0707 0840410060 611 </t>
  </si>
  <si>
    <t xml:space="preserve">944 0707 0840410060 610 </t>
  </si>
  <si>
    <t xml:space="preserve">944 0707 0840410060 600 </t>
  </si>
  <si>
    <t xml:space="preserve">944 0707 0840410060 000 </t>
  </si>
  <si>
    <t xml:space="preserve">944 0707 0840410000 000 </t>
  </si>
  <si>
    <t xml:space="preserve">944 0707 0840400000 000 </t>
  </si>
  <si>
    <t xml:space="preserve">944 0707 0840000000 000 </t>
  </si>
  <si>
    <t xml:space="preserve">944 1101 0810120310 244 </t>
  </si>
  <si>
    <t xml:space="preserve">944 1101 0810120310 240 </t>
  </si>
  <si>
    <t xml:space="preserve">944 1101 0810120310 200 </t>
  </si>
  <si>
    <t xml:space="preserve">944 1101 0810120310 000 </t>
  </si>
  <si>
    <t xml:space="preserve">944 1101 0810120000 000 </t>
  </si>
  <si>
    <t xml:space="preserve">944 1101 0810100000 000 </t>
  </si>
  <si>
    <t xml:space="preserve">944 1101 0810000000 000 </t>
  </si>
  <si>
    <t xml:space="preserve">944 1101 0800000000 000 </t>
  </si>
  <si>
    <t xml:space="preserve">944 1101 0000000000 000 </t>
  </si>
  <si>
    <t xml:space="preserve">944 1101 0810120550 240 </t>
  </si>
  <si>
    <t xml:space="preserve">944 1101 0810120550 244 </t>
  </si>
  <si>
    <t xml:space="preserve">944 1101 0810120550 200 </t>
  </si>
  <si>
    <t xml:space="preserve">944 1101 0810120550 000 </t>
  </si>
  <si>
    <t xml:space="preserve">944 1101 0810180000 000 </t>
  </si>
  <si>
    <t xml:space="preserve">944 1101 0810186110 000 </t>
  </si>
  <si>
    <t xml:space="preserve">944 1101 0810186110 400 </t>
  </si>
  <si>
    <t xml:space="preserve">944 1101 0810186110 410 </t>
  </si>
  <si>
    <t xml:space="preserve">944 1101 0810186110 414 </t>
  </si>
  <si>
    <t xml:space="preserve">944 1103 08102R1540 414 </t>
  </si>
  <si>
    <t xml:space="preserve">944 1103 08102R1540 410 </t>
  </si>
  <si>
    <t xml:space="preserve">944 1103 08102R1540 400 </t>
  </si>
  <si>
    <t xml:space="preserve">944 1103 08102R1540 000 </t>
  </si>
  <si>
    <t xml:space="preserve">944 1103 08102R0000 000 </t>
  </si>
  <si>
    <t xml:space="preserve">944 1301 9010097020 730 </t>
  </si>
  <si>
    <t xml:space="preserve">944 1301 9010097020 700 </t>
  </si>
  <si>
    <t xml:space="preserve">944 1301 9010097020 000 </t>
  </si>
  <si>
    <t xml:space="preserve">944 1301 9010090000 000 </t>
  </si>
  <si>
    <t xml:space="preserve">944 1301 9010000000 000 </t>
  </si>
  <si>
    <t xml:space="preserve">944 1301 9000000000 000 </t>
  </si>
  <si>
    <t xml:space="preserve">944 1301 0000000000 000 </t>
  </si>
  <si>
    <t>Резервные фонды</t>
  </si>
  <si>
    <t>Резервные фонды местных администраций</t>
  </si>
  <si>
    <t>Резервные средства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</si>
  <si>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"Рощинское городское поселение" </t>
  </si>
  <si>
    <t>Подпрограмма "Обеспечение правопорядка и профилактика правонарушений в МО  "Рощинское городское поселение"</t>
  </si>
  <si>
    <t>Софинансирование мероприятий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</si>
  <si>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Муниципальная программа "Развитие автомобильных дорог местного значения в муниципальном образовании "Рощинское городское поселение" Выборгского района Ленинградской области" </t>
  </si>
  <si>
    <t>Содержание  автомобильных дорог</t>
  </si>
  <si>
    <t>944 0412 0550580000 000</t>
  </si>
  <si>
    <t xml:space="preserve">Подпрограмма   «Развитие инженерной, транспортной и социальной инфраструктуры в районах массовой жилой застройки  в МО «Рощинское городское поселение» 
</t>
  </si>
  <si>
    <t>Подпрограмма "Оказание поддержки гражданам, пострадавшим в результате пожара муниципального жилищного фонда в МО "Рощинское городское поселение"</t>
  </si>
  <si>
    <t xml:space="preserve">Подпрограмма "Развитие жилищного хозяйства в МО "Рощинское городское поселение" </t>
  </si>
  <si>
    <t>Содержание муниципального жилищного фонда</t>
  </si>
  <si>
    <t>Ремонт объектов коммунального хозяйства</t>
  </si>
  <si>
    <t xml:space="preserve">Подпрограмма "Водоснабжение и водоотведение МО "Рощинское городское поселение" </t>
  </si>
  <si>
    <t>Строительство очистных сооружений</t>
  </si>
  <si>
    <t>Муниципальная программа "Благоустройство муниципального образования "Рощинское городское поселение" Выборгского района Ленинградской области"</t>
  </si>
  <si>
    <t xml:space="preserve">Софинансирование мероприятий на реализацию областного закона от 14.12.2012г. № 95-оз «О содействии развитию части территорий муниципальных образований Ленинградской области иных форм местного самоуправления» </t>
  </si>
  <si>
    <t xml:space="preserve">Подпрограмма  "Жилье для молодежи  в МО "Рощинское городское поселение" </t>
  </si>
  <si>
    <t>Физическая культура</t>
  </si>
  <si>
    <t>Мероприятия в области физкультуры и спорта</t>
  </si>
  <si>
    <t>Подпрограмма "Развитие физической культуры и спорта МО "Рощинское городское поселение"</t>
  </si>
  <si>
    <t xml:space="preserve">944 1300 0000000000 000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</si>
  <si>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</si>
  <si>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</si>
  <si>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</si>
  <si>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</si>
  <si>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 xml:space="preserve">Обслуживание муниципального  долга </t>
  </si>
  <si>
    <t>Мероприятия по подготовке и проведению чемпионата мира по футболу в 2018 году в Российской Федерации</t>
  </si>
  <si>
    <t xml:space="preserve">Подпрограмма "Развитие физической культуры и спорта МО "Рощинское городское поселение" </t>
  </si>
  <si>
    <t xml:space="preserve">Основное мероприятие 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
</t>
  </si>
  <si>
    <t xml:space="preserve">944 0502 0620220460 243 </t>
  </si>
  <si>
    <t xml:space="preserve">944 0503 07001S0880 000 </t>
  </si>
  <si>
    <t xml:space="preserve">944 0503 07001S4310 000 </t>
  </si>
  <si>
    <t xml:space="preserve">944 0503 07001S4310 200 </t>
  </si>
  <si>
    <t xml:space="preserve">944 0503 07001S4310 240 </t>
  </si>
  <si>
    <t>000 20220000000000 151</t>
  </si>
  <si>
    <t xml:space="preserve">944 0409 04001S0880 244 </t>
  </si>
  <si>
    <t xml:space="preserve">944 0409 04001S0880 240 </t>
  </si>
  <si>
    <t xml:space="preserve">944 0409 04001S0880 200 </t>
  </si>
  <si>
    <t xml:space="preserve">944 0409 04001S0880 000 </t>
  </si>
  <si>
    <t xml:space="preserve">944 0409 0400200000 000 </t>
  </si>
  <si>
    <t xml:space="preserve">944 0409 0400280000 000 </t>
  </si>
  <si>
    <t xml:space="preserve">944 0409 0400286380 000 </t>
  </si>
  <si>
    <t xml:space="preserve">944 0409 0400286380 400 </t>
  </si>
  <si>
    <t xml:space="preserve">944 0409 0400286380 410 </t>
  </si>
  <si>
    <t xml:space="preserve">944 0409 0400286380 414 </t>
  </si>
  <si>
    <t>Основное мероприятие "Строительство автомобильных дорог"</t>
  </si>
  <si>
    <t>Строительство автомобильных дорог общего пользования</t>
  </si>
  <si>
    <t xml:space="preserve">944 0801 0820220240 244 </t>
  </si>
  <si>
    <t xml:space="preserve">944 0801 0820220240 240 </t>
  </si>
  <si>
    <t xml:space="preserve">944 0801 0820220240 200 </t>
  </si>
  <si>
    <t xml:space="preserve">944 0801 0820220240 000 </t>
  </si>
  <si>
    <t xml:space="preserve">944 0801 0820220000 000 </t>
  </si>
  <si>
    <t xml:space="preserve">Проведение праздничных мероприятий </t>
  </si>
  <si>
    <t xml:space="preserve">944 0104 9010097050 000 </t>
  </si>
  <si>
    <t xml:space="preserve">944 0104 9010097050 800 </t>
  </si>
  <si>
    <t>944 0104 9010097050 850</t>
  </si>
  <si>
    <t xml:space="preserve">Уплата прочих налогов, сборов </t>
  </si>
  <si>
    <t xml:space="preserve">944 0113 9010097150 000 </t>
  </si>
  <si>
    <t>Уплата взносов и иных платежей</t>
  </si>
  <si>
    <t xml:space="preserve">944 0113 9010097150 800 </t>
  </si>
  <si>
    <t xml:space="preserve">944 0113 9010097150 850 </t>
  </si>
  <si>
    <t xml:space="preserve">944 0113 9010097150 853 </t>
  </si>
  <si>
    <t xml:space="preserve"> 000 1 01 02000 01 0000 110</t>
  </si>
  <si>
    <t>000 10302260010000 110</t>
  </si>
  <si>
    <t>000 11105070000000120</t>
  </si>
  <si>
    <t>000 11109040000000120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</si>
  <si>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</si>
  <si>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Иные межбюджетные трансферты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</si>
  <si>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</si>
  <si>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944 0113 9010097050 852 </t>
  </si>
  <si>
    <t xml:space="preserve">944 0113 9010097050 850 </t>
  </si>
  <si>
    <t xml:space="preserve">944 0113 9010097050 800 </t>
  </si>
  <si>
    <t xml:space="preserve">944 0113 9010097050 000 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</si>
  <si>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</si>
  <si>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 xml:space="preserve">944 0502 0610170160 000 </t>
  </si>
  <si>
    <t xml:space="preserve">944 0502 0610170160 200 </t>
  </si>
  <si>
    <t xml:space="preserve">944 0502 0610170160 240 </t>
  </si>
  <si>
    <t xml:space="preserve">944 0502 0610170160 243 </t>
  </si>
  <si>
    <t xml:space="preserve">944 0502 06101S0160 243 </t>
  </si>
  <si>
    <t xml:space="preserve">944 0502 06101S0160 240 </t>
  </si>
  <si>
    <t xml:space="preserve">944 0502 06101S0160 200 </t>
  </si>
  <si>
    <t xml:space="preserve">944 0502 06101S0160 000 </t>
  </si>
  <si>
    <t xml:space="preserve">944 0502 0620286230 414 </t>
  </si>
  <si>
    <t xml:space="preserve">944 0502 0620286230 410 </t>
  </si>
  <si>
    <t xml:space="preserve">944 0502 0620286230 400 </t>
  </si>
  <si>
    <t xml:space="preserve">944 0502 0620286230 000 </t>
  </si>
  <si>
    <t>Строительство и реконструкция канализационного коллектора</t>
  </si>
  <si>
    <t xml:space="preserve">944 0503 0700200000 000 </t>
  </si>
  <si>
    <t xml:space="preserve">944 0503 0700300000 000 </t>
  </si>
  <si>
    <t>Основное мероприятие "Мероприятия по благоустройству общественных территорий"</t>
  </si>
  <si>
    <t>Дотации бюджетам бюджетной системы Российской Федерации</t>
  </si>
  <si>
    <t>Субсидии бюджетам субъектов Российской Федерации и муниципальных образований (межбюджетные субсидии)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</si>
  <si>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</si>
  <si>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Субвенции бюджетам бюджетной системы Российской Федерации</t>
  </si>
  <si>
    <t>Мероприятия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</si>
  <si>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>Содержание и ремонт автомобильных дорог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</si>
  <si>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</si>
  <si>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реализацию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</si>
  <si>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000 20245154000000 151</t>
  </si>
  <si>
    <t>000 20245154130000 151</t>
  </si>
  <si>
    <t xml:space="preserve">944 0503 07003L0000 000 </t>
  </si>
  <si>
    <t xml:space="preserve">944 0503 07003L555F 000 </t>
  </si>
  <si>
    <t xml:space="preserve">944 0503 07003L555F 200 </t>
  </si>
  <si>
    <t xml:space="preserve">944 0503 07003L555F 240 </t>
  </si>
  <si>
    <t>944 0503 07003L555F 244</t>
  </si>
  <si>
    <t xml:space="preserve">944 0503 07003R0000 000 </t>
  </si>
  <si>
    <t xml:space="preserve">944 0503 07003R555F 000 </t>
  </si>
  <si>
    <t xml:space="preserve">944 0503 07003R555F 200 </t>
  </si>
  <si>
    <t xml:space="preserve">944 0503 07003R555F 240 </t>
  </si>
  <si>
    <t xml:space="preserve">944 0503 07003R555F 244 </t>
  </si>
  <si>
    <t xml:space="preserve">944 1103 0810250000 000 </t>
  </si>
  <si>
    <t xml:space="preserve">944 1103 0810251540 000 </t>
  </si>
  <si>
    <t xml:space="preserve">944 1103 0810251540 400 </t>
  </si>
  <si>
    <t xml:space="preserve">944 1103 0810251540 410 </t>
  </si>
  <si>
    <t xml:space="preserve">944 1103 0810251540 414 </t>
  </si>
  <si>
    <t>Расходы, осуществляемые органами местного самоуправления за счет субсидий, субвенций и иных межбюджетных трансфертов из  областного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</si>
  <si>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</si>
  <si>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Софинансирование мероприятий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</si>
  <si>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Расходы, осуществляемые органами местного самоуправления за счет субсидий, субвенций и иных межбюджетных трансфертов из  федерального бюджета</t>
  </si>
  <si>
    <t>Иные межбюджетные трансферты на реализацию мероприятий по подготовке и проведению чемпионата мира по футболу в 2018 году в Российской Федерации</t>
  </si>
  <si>
    <t>000 10302000010000110</t>
  </si>
  <si>
    <t xml:space="preserve">944 0502 0620270250 000 </t>
  </si>
  <si>
    <t xml:space="preserve">944 0502 0620270250 400 </t>
  </si>
  <si>
    <t xml:space="preserve">Мероприятия по строительству и реконструкции объектов водоснабжения, водоотведения и очистки сточных вод
</t>
  </si>
  <si>
    <t xml:space="preserve">944 0502 0620270250 410 </t>
  </si>
  <si>
    <t xml:space="preserve">944 0502 0620270250 414 </t>
  </si>
  <si>
    <t>000 2 18 00000 00 0000 000</t>
  </si>
  <si>
    <t>000 2 19 00000 00 0000 000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</si>
  <si>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</si>
  <si>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944 0113 9010097050 853 </t>
  </si>
  <si>
    <t xml:space="preserve">944 0501 0630320000 000 </t>
  </si>
  <si>
    <t xml:space="preserve">944 0501 0630320450 000 </t>
  </si>
  <si>
    <t xml:space="preserve">944 0501 0630320450 200 </t>
  </si>
  <si>
    <t xml:space="preserve">944 0501 0630320450 240 </t>
  </si>
  <si>
    <t xml:space="preserve">944 0501 0630320450 244 </t>
  </si>
  <si>
    <t xml:space="preserve">Подпрограмма  "Газификация МО   "Рощинское городское поселение"   </t>
  </si>
  <si>
    <t>Иные закупки товаров, работ и услуг для обеспечения государственных (муниципальных) нужд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</si>
  <si>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муниципальном  образовании  "Рощинское городское поселение" Выборгского района  Ленинградской области" </t>
  </si>
  <si>
    <t xml:space="preserve">944 0502 06202S0250 000 </t>
  </si>
  <si>
    <t xml:space="preserve">944 0502 06202S0250 400 </t>
  </si>
  <si>
    <t xml:space="preserve">944 0502 06202S0250 410 </t>
  </si>
  <si>
    <t>944 0502 06202S0250 414</t>
  </si>
  <si>
    <t>Софинансирование мероприятий по строительству и реконструкции объектов водоснабжения, водоотведения и очистки сточных вод</t>
  </si>
  <si>
    <t xml:space="preserve">944 0503 0700220000 000 </t>
  </si>
  <si>
    <t xml:space="preserve">944 0503 0700220520 000 </t>
  </si>
  <si>
    <t xml:space="preserve">944 0503 0700220520 200 </t>
  </si>
  <si>
    <t xml:space="preserve">944 0503 0700220520 240 </t>
  </si>
  <si>
    <t xml:space="preserve">944 0503 0700220520 244 </t>
  </si>
  <si>
    <t xml:space="preserve">944 0503 0700320000 000 </t>
  </si>
  <si>
    <t xml:space="preserve">944 0503 0700320520 000 </t>
  </si>
  <si>
    <t xml:space="preserve">944 0503 0700320520 200 </t>
  </si>
  <si>
    <t xml:space="preserve">944 0503 0700320520 240 </t>
  </si>
  <si>
    <t xml:space="preserve">944 0503 0700320520 244 </t>
  </si>
  <si>
    <t xml:space="preserve">Фонд оплаты труда государственных (муниципальных) органов </t>
  </si>
  <si>
    <t>Фонд оплаты труда государственных (муниципальных) органов</t>
  </si>
  <si>
    <t>Основное мероприятие "Организация и проведение мероприятий в сфере молодежной политики"</t>
  </si>
  <si>
    <t xml:space="preserve">Подпрограмма "Организация культурного досуга и отдыха населения МО "Рощинское городское поселение" </t>
  </si>
  <si>
    <t xml:space="preserve">Подпрограмма "Библиотечное обслуживание населения МО "Рощинское городское поселение" </t>
  </si>
  <si>
    <t xml:space="preserve">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</si>
  <si>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</si>
  <si>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>Межбюджетные трансферты, передаваемые бюджетам городских поселений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</si>
  <si>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 xml:space="preserve">Подпрограмма "Повышение безопасности дорожного движения в МО "Рощинское городское поселение" </t>
  </si>
  <si>
    <t xml:space="preserve">Подпрограмма "Развитие малого, среднего предпринимательства и потребительского рынка МО "Рощинское городское поселение" </t>
  </si>
  <si>
    <t>Подпрограмма "Переселение граждан из аварийного жилищного фонда в МО "Рощинское городское поселение"</t>
  </si>
  <si>
    <t xml:space="preserve">944 0104 9010020000 000 </t>
  </si>
  <si>
    <t>944 0104 9010020280 244</t>
  </si>
  <si>
    <t xml:space="preserve">944 0104 9010020280 240 </t>
  </si>
  <si>
    <t xml:space="preserve">944 0104 9010020280 200 </t>
  </si>
  <si>
    <t xml:space="preserve">944 0104 9010020280 000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</si>
  <si>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</si>
  <si>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944 0104 9010097050 853 </t>
  </si>
  <si>
    <t xml:space="preserve">944 0309 9010060000 000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</si>
  <si>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</si>
  <si>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r>
      <t xml:space="preserve">944 0501 0510186150 </t>
    </r>
    <r>
      <rPr>
        <sz val="8"/>
        <color rgb="FFFF0000"/>
        <rFont val="Arial Cyr"/>
        <charset val="204"/>
      </rPr>
      <t xml:space="preserve">414 </t>
    </r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</si>
  <si>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</si>
  <si>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 xml:space="preserve">944 0501 0560000000 000 </t>
  </si>
  <si>
    <t xml:space="preserve">944 0501 0560600000 000 </t>
  </si>
  <si>
    <t>Основное мероприятие "Обеспечение жильем граждан на основе принципов ипотечного кредитования"</t>
  </si>
  <si>
    <t xml:space="preserve">944 0501 0560620000 000 </t>
  </si>
  <si>
    <t xml:space="preserve">944 0501 0560620560 000 </t>
  </si>
  <si>
    <t>Поддержка граждан, нуждающихся в улучшении жилищных условий</t>
  </si>
  <si>
    <t xml:space="preserve">944 0501 0560620560 300 </t>
  </si>
  <si>
    <t xml:space="preserve">944 0501 0560620560 320 </t>
  </si>
  <si>
    <t xml:space="preserve">944 0501 0560620560 322 </t>
  </si>
  <si>
    <t>Субсидии гражданам на приобретение жилья</t>
  </si>
  <si>
    <t xml:space="preserve">944 0503 0700186130 200 </t>
  </si>
  <si>
    <t xml:space="preserve">944 0503 0700186130 244 </t>
  </si>
  <si>
    <t xml:space="preserve">944 0707 0840500000 000 </t>
  </si>
  <si>
    <t>Основное мероприятие    "Организация временного трудоустройства несовершеннолетних граждан в возрасте от 14 до 18 лет"</t>
  </si>
  <si>
    <t>Обеспечение деятельности 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</si>
  <si>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 субсидий</t>
  </si>
  <si>
    <t xml:space="preserve">Субсидии бюджетным учреждениям </t>
  </si>
  <si>
    <t xml:space="preserve">944 0707 0840510000 000 </t>
  </si>
  <si>
    <t xml:space="preserve">944 0707 0840510060 000 </t>
  </si>
  <si>
    <t xml:space="preserve">944 0707 0840510060 600 </t>
  </si>
  <si>
    <t xml:space="preserve">944 0707 0840510060 610 </t>
  </si>
  <si>
    <t xml:space="preserve">944 0801 0810000000 000 </t>
  </si>
  <si>
    <t xml:space="preserve">944 0801 0810100000 000 </t>
  </si>
  <si>
    <t xml:space="preserve">944 0801 0810110000 000 </t>
  </si>
  <si>
    <t xml:space="preserve">944 0801 0810110060 000 </t>
  </si>
  <si>
    <t xml:space="preserve">944 0801 0810110060 600 </t>
  </si>
  <si>
    <t xml:space="preserve">944 0801 0810110060 610 </t>
  </si>
  <si>
    <t xml:space="preserve">944 0801 0810110060 611 </t>
  </si>
  <si>
    <t xml:space="preserve">944 1003 05202L0200 321 </t>
  </si>
  <si>
    <t xml:space="preserve">944 0502 06202S0260 400 </t>
  </si>
  <si>
    <t xml:space="preserve">944 0502 06202S0260 410 </t>
  </si>
  <si>
    <t xml:space="preserve">944 1001 9010090000 000 </t>
  </si>
  <si>
    <t xml:space="preserve">944 1001 9010097090 000 </t>
  </si>
  <si>
    <t xml:space="preserve">944 1103 0810220310 000 </t>
  </si>
  <si>
    <t xml:space="preserve">944 1103 0810220310 200 </t>
  </si>
  <si>
    <t xml:space="preserve">944 1103 0810220310 240 </t>
  </si>
  <si>
    <t xml:space="preserve">944 1103 0810220310 244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</si>
  <si>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</si>
  <si>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944 0113 9010021120 244 </t>
  </si>
  <si>
    <t xml:space="preserve">944 0113 9010021120 240 </t>
  </si>
  <si>
    <t xml:space="preserve">944 0113 9010021120 200 </t>
  </si>
  <si>
    <t xml:space="preserve">944 0113 9010021120 000 </t>
  </si>
  <si>
    <t>Разработка программ комплексного развития поселения</t>
  </si>
  <si>
    <t>Закупка товаров, работ и услуг для обеспечения государственных (муниципальных) нужд</t>
  </si>
  <si>
    <t xml:space="preserve">944 0309 9010065570 540 </t>
  </si>
  <si>
    <t xml:space="preserve">944 0309 9010065570 500 </t>
  </si>
  <si>
    <t xml:space="preserve">944 0309 9010065570 000 </t>
  </si>
  <si>
    <t xml:space="preserve">944 0501 0510120450 244 </t>
  </si>
  <si>
    <t xml:space="preserve">944 0501 0510120450 240 </t>
  </si>
  <si>
    <t xml:space="preserve">944 0501 0510120450 200 </t>
  </si>
  <si>
    <t xml:space="preserve">944 0501 0510120450 000 </t>
  </si>
  <si>
    <r>
      <t xml:space="preserve">944 0501 05303S0800 </t>
    </r>
    <r>
      <rPr>
        <sz val="8"/>
        <rFont val="Arial Cyr"/>
        <charset val="204"/>
      </rPr>
      <t>414</t>
    </r>
  </si>
  <si>
    <r>
      <t>944 0502 06202S0</t>
    </r>
    <r>
      <rPr>
        <sz val="8"/>
        <rFont val="Arial Cyr"/>
        <charset val="204"/>
      </rPr>
      <t>26</t>
    </r>
    <r>
      <rPr>
        <sz val="8"/>
        <rFont val="Arial Cyr"/>
      </rPr>
      <t>0 414</t>
    </r>
  </si>
  <si>
    <t xml:space="preserve">944 0503 07001S0880 244 </t>
  </si>
  <si>
    <t>944 0503 07001S0880 240</t>
  </si>
  <si>
    <t xml:space="preserve">944 0503 07001S0880 200 </t>
  </si>
  <si>
    <t xml:space="preserve">944 0707 0840510060 611 </t>
  </si>
  <si>
    <t xml:space="preserve">944 0801 0820210060 612 </t>
  </si>
  <si>
    <t xml:space="preserve">944 0801 0820220540 244 </t>
  </si>
  <si>
    <t xml:space="preserve">944 0801 0820220540 240 </t>
  </si>
  <si>
    <t xml:space="preserve">944 0801 0820220540 200 </t>
  </si>
  <si>
    <t xml:space="preserve">944 0801 0820220540 000 </t>
  </si>
  <si>
    <t>Мероприятия в сфере культуры</t>
  </si>
  <si>
    <t xml:space="preserve">944 1003 05202L4970 000 </t>
  </si>
  <si>
    <t xml:space="preserve">944 1003 05202L4970 300 </t>
  </si>
  <si>
    <t xml:space="preserve">944 1003 05202L4970 320 </t>
  </si>
  <si>
    <t xml:space="preserve">944 1003 05202L4970 322 </t>
  </si>
  <si>
    <t>Реализация мероприятийпо обеспечению жильем молодых семей</t>
  </si>
  <si>
    <t xml:space="preserve">944 1103 0810100000 000 </t>
  </si>
  <si>
    <t xml:space="preserve">944 1103 0810120310 000 </t>
  </si>
  <si>
    <t xml:space="preserve">944 1103 0810120310 200 </t>
  </si>
  <si>
    <t xml:space="preserve">944 1103 0810120310 240 </t>
  </si>
  <si>
    <t xml:space="preserve">944 1103 0810120310 244 </t>
  </si>
  <si>
    <t>000 20225497130000 151</t>
  </si>
  <si>
    <t>000 20225497000000 151</t>
  </si>
  <si>
    <t>Субсидии бюджетам  субъектов Российской Федерации на реализацию мероприятия по обеспечению жильем молодых семей</t>
  </si>
  <si>
    <t>Субсидии бюджетам городских поселений на реализацию мероприятия по обеспечению жильем молодых семей</t>
  </si>
  <si>
    <t>Прочая закупка товаров, работ и услуг</t>
  </si>
  <si>
    <t xml:space="preserve">944 1001 9010097090 321 </t>
  </si>
  <si>
    <t xml:space="preserve">944 1001 9010097090 300 </t>
  </si>
  <si>
    <t>Пособия, компенсации и иные социальные выплаты гражданам, кроме публичных нормативных обязательств</t>
  </si>
  <si>
    <t>Основное мероприятие "Формирование современной городской среды"</t>
  </si>
  <si>
    <t xml:space="preserve">944 0502 0620270     000 </t>
  </si>
  <si>
    <t xml:space="preserve">944 0502 0620272120 000 </t>
  </si>
  <si>
    <t xml:space="preserve">944 0502 0620272120 200 </t>
  </si>
  <si>
    <t xml:space="preserve">944 0502 0620272120 240 </t>
  </si>
  <si>
    <t xml:space="preserve">944 0502 0620272120 243 </t>
  </si>
  <si>
    <t xml:space="preserve">944 1103 0810280000 000 </t>
  </si>
  <si>
    <t xml:space="preserve">944 1103 0810286110 000 </t>
  </si>
  <si>
    <t>000 2024516000 0000 151</t>
  </si>
  <si>
    <t>000 2024516013 0000 151</t>
  </si>
  <si>
    <t xml:space="preserve">944 0309 9000000000 000 </t>
  </si>
  <si>
    <t xml:space="preserve">944 0309 9010000000 000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</si>
  <si>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</si>
  <si>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Строительство плоскостных сооружений </t>
  </si>
  <si>
    <t xml:space="preserve">944 1103 0810286110 400 </t>
  </si>
  <si>
    <t xml:space="preserve">944 1103 0810286110 410 </t>
  </si>
  <si>
    <t xml:space="preserve">944 1103 0810286110 414 </t>
  </si>
  <si>
    <t>Иные межбюджетные трансферты за счет резервного фонда Правительства Ленинградской области</t>
  </si>
  <si>
    <t>000 2 07 00000 00 0000 180</t>
  </si>
  <si>
    <t xml:space="preserve">944 0503 07001S4660 244 </t>
  </si>
  <si>
    <t xml:space="preserve">944 0503 07001S4660 240 </t>
  </si>
  <si>
    <t xml:space="preserve">944 0503 07001S4660 200 </t>
  </si>
  <si>
    <t xml:space="preserve">944 0503 07001S4660 000 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</si>
  <si>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</si>
  <si>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</si>
  <si>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г. № 105-03</t>
  </si>
  <si>
    <t>000 11109000000000120</t>
  </si>
  <si>
    <t xml:space="preserve">944 1001 9010097090 320 </t>
  </si>
  <si>
    <t>000 10503000010000110</t>
  </si>
  <si>
    <t>000 10503010010000110</t>
  </si>
  <si>
    <t>Проведение праздничных и иных мероприятий</t>
  </si>
  <si>
    <t xml:space="preserve">944 0113 9010020240 000 </t>
  </si>
  <si>
    <t xml:space="preserve">944 0113 9010020240 200 </t>
  </si>
  <si>
    <t xml:space="preserve">944 0113 9010020240 240 </t>
  </si>
  <si>
    <t xml:space="preserve">944 0113 9010020240 244 </t>
  </si>
  <si>
    <t xml:space="preserve">944 0502 0630370200 414 </t>
  </si>
  <si>
    <t xml:space="preserve">944 0502 0630370200 410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</si>
  <si>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
</t>
  </si>
  <si>
    <t xml:space="preserve">944 0502 06303S0200 410 </t>
  </si>
  <si>
    <t xml:space="preserve">944 0502 06303S0200 400 </t>
  </si>
  <si>
    <t xml:space="preserve">944 0502 06303S0200 000 </t>
  </si>
  <si>
    <t xml:space="preserve">944 0502 06303S0000 000 </t>
  </si>
  <si>
    <t xml:space="preserve">944 0502 0630370000 000 </t>
  </si>
  <si>
    <t xml:space="preserve">944 0502 0630370200 000 </t>
  </si>
  <si>
    <t xml:space="preserve">944 0502 0630370200 400 </t>
  </si>
  <si>
    <t xml:space="preserve">944 0502 9010097050 853 </t>
  </si>
  <si>
    <t xml:space="preserve">944 0502 9010097050 850 </t>
  </si>
  <si>
    <t xml:space="preserve">944 0502 9010097050 800 </t>
  </si>
  <si>
    <t xml:space="preserve">944 0502 9010090000 000 </t>
  </si>
  <si>
    <t xml:space="preserve">944 0502 9010097050 000 </t>
  </si>
  <si>
    <t xml:space="preserve">944 1103 0810220000 000 </t>
  </si>
  <si>
    <t>000 11633050130000140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</si>
  <si>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</si>
  <si>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</si>
  <si>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</si>
  <si>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944 0801 08202S0360 612 </t>
  </si>
  <si>
    <t>Муниципальная программа "Общество и власть в муниципальном образовании "Рощинское городское поселение" Выборгского района Ленинградской области"</t>
  </si>
  <si>
    <t>000 2 07 05030 13 0000 180</t>
  </si>
  <si>
    <t xml:space="preserve">944 0107 0000000000 000 </t>
  </si>
  <si>
    <t xml:space="preserve">944 0107 9010000000 000 </t>
  </si>
  <si>
    <t xml:space="preserve">944 0107 9000000000 000 </t>
  </si>
  <si>
    <t xml:space="preserve">944 0203 9010051180 112 </t>
  </si>
  <si>
    <t xml:space="preserve">944 0203 9010051180 110 </t>
  </si>
  <si>
    <t xml:space="preserve">944 0409 0230320910 244 </t>
  </si>
  <si>
    <t xml:space="preserve">944 0409 0230320910 240 </t>
  </si>
  <si>
    <t xml:space="preserve">944 0409 0230320910 200 </t>
  </si>
  <si>
    <t xml:space="preserve">944 0409 0230320910 000 </t>
  </si>
  <si>
    <t xml:space="preserve">944 0502 06303S0200 414 </t>
  </si>
  <si>
    <t xml:space="preserve">944 0801 0810120550 244 </t>
  </si>
  <si>
    <t xml:space="preserve">944 0801 0810120550 240 </t>
  </si>
  <si>
    <t xml:space="preserve">944 0801 0810120550 200 </t>
  </si>
  <si>
    <t xml:space="preserve">944 0801 0810120550 000 </t>
  </si>
  <si>
    <t xml:space="preserve">944 0801 0810120000 000 </t>
  </si>
  <si>
    <t xml:space="preserve">944 1101 0810110000 000 </t>
  </si>
  <si>
    <t xml:space="preserve">944 1101 0810110060 000 </t>
  </si>
  <si>
    <t xml:space="preserve">944 1101 0810110060 600 </t>
  </si>
  <si>
    <t xml:space="preserve">944 1101 0810110060 610 </t>
  </si>
  <si>
    <t xml:space="preserve">944 1101 0810110060 611 </t>
  </si>
  <si>
    <t>Расходы на выплаты персоналу государственныхказенных учреждений</t>
  </si>
  <si>
    <t>Обеспечение проведения выборов и референдумов</t>
  </si>
  <si>
    <t>Иные выплаты персоналу учреждений, за исключением фонда оплаты труда</t>
  </si>
  <si>
    <t>000 20210000000000 150</t>
  </si>
  <si>
    <t>000 20215001000000 150</t>
  </si>
  <si>
    <t>000 20215001130000 150</t>
  </si>
  <si>
    <t>000 20220000000000 150</t>
  </si>
  <si>
    <t>000 20220216000000 150</t>
  </si>
  <si>
    <t>000 20220216130000 150</t>
  </si>
  <si>
    <t>000 20229999000000 150</t>
  </si>
  <si>
    <t>000 20229999130000 150</t>
  </si>
  <si>
    <t>000 20230000000000 150</t>
  </si>
  <si>
    <t>000 20230024000000150</t>
  </si>
  <si>
    <t>000 20230024130000150</t>
  </si>
  <si>
    <t>000 20235118000000150</t>
  </si>
  <si>
    <t>000 20235118130000150</t>
  </si>
  <si>
    <t>Ремонт автомобильных дорог</t>
  </si>
  <si>
    <t>Расходы, осуществляемые органами местного самоуправления за счет субвенций и иных межбюджетных трансфертов из областного бюджета</t>
  </si>
  <si>
    <t>Расходы, осуществляемые органами местного самоуправления в рамках соглашений о предоставлении субсидий из областного бюджета Ленинградской области</t>
  </si>
  <si>
    <t xml:space="preserve">Подпрограмма "Развитие внутреннего и въездного туризма МО "Рощинское городское поселение" </t>
  </si>
  <si>
    <t>Ремонт муниципального жилищного фонда</t>
  </si>
  <si>
    <t>Мероприятия по борьбе с борщевиком Сосновского</t>
  </si>
  <si>
    <t xml:space="preserve">Молодежная политика </t>
  </si>
  <si>
    <t>Подпрограмма "Развитие молодежной политики МО "Рощинское городское поселение"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</si>
  <si>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</si>
  <si>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>Мероприятия по предоставлению социальных выплат и дополнительных социальных выплат молодым гражданам (молодым семьям) на жилье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</si>
  <si>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</si>
  <si>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</si>
  <si>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944 0106 9010065280 000 </t>
  </si>
  <si>
    <t xml:space="preserve">944 0106 9010065280 500 </t>
  </si>
  <si>
    <t xml:space="preserve">944 0106 9010065280 540 </t>
  </si>
  <si>
    <r>
      <t xml:space="preserve">944 0501 0560620560 </t>
    </r>
    <r>
      <rPr>
        <sz val="8"/>
        <color theme="1"/>
        <rFont val="Arial Cyr"/>
        <charset val="204"/>
      </rPr>
      <t xml:space="preserve">321 </t>
    </r>
  </si>
  <si>
    <t xml:space="preserve">944 0503 070F255550 244 </t>
  </si>
  <si>
    <t xml:space="preserve">944 0503 070F255550 240 </t>
  </si>
  <si>
    <t xml:space="preserve">944 0503 070F255550 200 </t>
  </si>
  <si>
    <t xml:space="preserve">944 0503 070F255550 000 </t>
  </si>
  <si>
    <t>00010102050011000110</t>
  </si>
  <si>
    <t>000 10102050012100110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</si>
  <si>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</si>
  <si>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 на доходы физических лиц с суммм прибыли контролируемой иностранной компании, полученной физическими лицами, признаваемыми контролирующими лицами этой компании (пени  по соответствующему платежу)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</si>
  <si>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</si>
  <si>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</si>
  <si>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Единый сельскохозяйственный налог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</si>
  <si>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</si>
  <si>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</si>
  <si>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</si>
  <si>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</si>
  <si>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</si>
  <si>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доходы от компенсации затрат государства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</si>
  <si>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</si>
  <si>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</si>
  <si>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</si>
  <si>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БЕЗВОЗМЕЗДНЫЕ ПОСТУПЛЕНИЯ ОТ ДРУГИХ БЮДЖЕТОВ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</si>
  <si>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</si>
  <si>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</si>
  <si>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</si>
  <si>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000 113 02990000000130</t>
  </si>
  <si>
    <t>000 10102050010000110</t>
  </si>
  <si>
    <t>Исполнение судебных актов Российской Федерации и мировых соглашений по возмещению причиненного вреда</t>
  </si>
  <si>
    <t>000 10503010011000110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</si>
  <si>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</si>
  <si>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944 0503 070F200000 000 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</si>
  <si>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</si>
  <si>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</si>
  <si>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 xml:space="preserve">944 0113 9010097150 831 </t>
  </si>
  <si>
    <t xml:space="preserve">944 0113 9010097150 830 </t>
  </si>
  <si>
    <t xml:space="preserve">944 0707 08405S4330 000 </t>
  </si>
  <si>
    <t xml:space="preserve">944 0707 08405S0000 000 </t>
  </si>
  <si>
    <t xml:space="preserve">Мероприятия по поддержке деятельности молодежных общественных организаций, объединений, инициатив и развитие добровольческого (волонтерского) движения,содействию трудовой адаптации и занятости молодежи </t>
  </si>
  <si>
    <t xml:space="preserve">944 0707 08405S4330 600 </t>
  </si>
  <si>
    <t xml:space="preserve">944 0707 08405S4330 610 </t>
  </si>
  <si>
    <t xml:space="preserve">944 0707 08405S4330 612 </t>
  </si>
  <si>
    <t xml:space="preserve">944 1003 0560000000 000 </t>
  </si>
  <si>
    <t xml:space="preserve">944 1003 0560600000 000 </t>
  </si>
  <si>
    <t xml:space="preserve">944 1003 0560620560 000 </t>
  </si>
  <si>
    <t xml:space="preserve">944 1003 0560620000 000 </t>
  </si>
  <si>
    <t xml:space="preserve">944 1003 0560620560 300 </t>
  </si>
  <si>
    <t xml:space="preserve">944 1003 0560620560 320 </t>
  </si>
  <si>
    <t xml:space="preserve">944 1003 0560620560 322 </t>
  </si>
  <si>
    <t>000 11402053130000410</t>
  </si>
  <si>
    <t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</t>
  </si>
  <si>
    <t>000 20220077000000 150</t>
  </si>
  <si>
    <t>000 20220077130000 150</t>
  </si>
  <si>
    <t>000 20225555000000 150</t>
  </si>
  <si>
    <t>000 20225555130000 150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</si>
  <si>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</si>
  <si>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поступления от денежных взысканий (штрафов) и иных сумм в возмещение ущерба</t>
  </si>
  <si>
    <t xml:space="preserve">944 0107 9010020320 800 </t>
  </si>
  <si>
    <t xml:space="preserve">944 0107 9010020320 880 </t>
  </si>
  <si>
    <t>Специальные расходы</t>
  </si>
  <si>
    <t xml:space="preserve">944 0503 07001S4770 000 </t>
  </si>
  <si>
    <t xml:space="preserve">944 0503 07001S4770 200 </t>
  </si>
  <si>
    <t xml:space="preserve">944 0503 07001S4770 240 </t>
  </si>
  <si>
    <t xml:space="preserve">944 0503 07001S4770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</si>
  <si>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</si>
  <si>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944 0801 08303S0360 612</t>
  </si>
  <si>
    <t>000 11690000000000140</t>
  </si>
  <si>
    <t>000 11690050130000140</t>
  </si>
  <si>
    <t xml:space="preserve">944 0107 9010020000 000 </t>
  </si>
  <si>
    <t xml:space="preserve">944 0104 9010097030 000 </t>
  </si>
  <si>
    <t xml:space="preserve">944 0104 9010097030 800 </t>
  </si>
  <si>
    <t xml:space="preserve">944 0104 9010097030 831 </t>
  </si>
  <si>
    <t>944 0104 9010097030 830</t>
  </si>
  <si>
    <t xml:space="preserve">944 0107 9010020320 000 </t>
  </si>
  <si>
    <t>Мероприятие по подготовке и проведению выборов</t>
  </si>
  <si>
    <t xml:space="preserve">944 0104 9010097050 852 </t>
  </si>
  <si>
    <t xml:space="preserve">944 0502 0630320460 000 </t>
  </si>
  <si>
    <t xml:space="preserve">944 0502 0630320460 200 </t>
  </si>
  <si>
    <t xml:space="preserve">944 0502 0630320460 240 </t>
  </si>
  <si>
    <t xml:space="preserve">944 0502 0630320460 244 </t>
  </si>
  <si>
    <t>000 20249999000000 150</t>
  </si>
  <si>
    <t>000 20249999130000 150</t>
  </si>
  <si>
    <t>Уплата прочих налогов, сборов</t>
  </si>
  <si>
    <t>000 20240000000000 150</t>
  </si>
  <si>
    <t>Субсидии бюджетам городских поселений на реализацию программ формирования современной городской среды</t>
  </si>
  <si>
    <t>000 20229999100000 150</t>
  </si>
  <si>
    <t>000 2 18 00000 00 0000 150</t>
  </si>
  <si>
    <t>000 2 18 60010 13 0000 150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</si>
  <si>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назначений, прошлых лет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</si>
  <si>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</si>
  <si>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000 2 18 00000 13 0000 150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</si>
  <si>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</si>
  <si>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953 0102 9010055502 121 </t>
  </si>
  <si>
    <t xml:space="preserve">953 0102 9010055502 120 </t>
  </si>
  <si>
    <t xml:space="preserve">953 0102 9010055502 100 </t>
  </si>
  <si>
    <t xml:space="preserve">953 0102 9010055502 000 </t>
  </si>
  <si>
    <t xml:space="preserve">944 0104 9010055502 000 </t>
  </si>
  <si>
    <t xml:space="preserve">944 0104 9010055502 100 </t>
  </si>
  <si>
    <t xml:space="preserve">944 0104 9010055502 120 </t>
  </si>
  <si>
    <t xml:space="preserve">944 0104 9010055502 121 </t>
  </si>
  <si>
    <t>000 20245550130000 150</t>
  </si>
  <si>
    <t>000 20245550000000 150</t>
  </si>
  <si>
    <t>Межбюджетные трансферты,передаваемые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</si>
  <si>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</si>
  <si>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 xml:space="preserve">953 0102 9010050000 000 </t>
  </si>
  <si>
    <t>Достижение показателей деятельности органов исполнительной власти субъектов Российской Федерации ( поощрение муниципальных управленческих команд)</t>
  </si>
  <si>
    <t xml:space="preserve">944 0104 9010050000 000 </t>
  </si>
  <si>
    <t>944 0104 9010097050 851</t>
  </si>
  <si>
    <t xml:space="preserve">944 0409 04001S4660 200 </t>
  </si>
  <si>
    <t xml:space="preserve">944 0409 04001S4660 000 </t>
  </si>
  <si>
    <t xml:space="preserve">944 0409 04001S4660 240 </t>
  </si>
  <si>
    <t xml:space="preserve">944 0409 04001S4660 244 </t>
  </si>
  <si>
    <t xml:space="preserve">944 0501 0510120450 800 </t>
  </si>
  <si>
    <t xml:space="preserve">944 0501 0510120450 830 </t>
  </si>
  <si>
    <t xml:space="preserve">944 0501 0510120450 831 </t>
  </si>
  <si>
    <t xml:space="preserve">944 0501 0510120450 850 </t>
  </si>
  <si>
    <t xml:space="preserve">944 0501 0510120450 851 </t>
  </si>
  <si>
    <t>944 0501 0510120450 853</t>
  </si>
  <si>
    <t xml:space="preserve">944 0502 0630320470 800 </t>
  </si>
  <si>
    <t xml:space="preserve">944 0502 0630320470 850 </t>
  </si>
  <si>
    <t xml:space="preserve">944 0502 0630320470 851 </t>
  </si>
  <si>
    <t xml:space="preserve">944 0503 0700120480 800 </t>
  </si>
  <si>
    <t xml:space="preserve">944 0503 0700120480 850 </t>
  </si>
  <si>
    <t xml:space="preserve">944 0503 0700120480 851 </t>
  </si>
  <si>
    <t xml:space="preserve">944 0503 0700120520 800 </t>
  </si>
  <si>
    <t xml:space="preserve">944 0503 0700120520 850 </t>
  </si>
  <si>
    <t xml:space="preserve">944 0503 0700120520 851 </t>
  </si>
  <si>
    <t xml:space="preserve">944 0503 07001S4840 244 </t>
  </si>
  <si>
    <t xml:space="preserve">944 0503 07001S4840 240 </t>
  </si>
  <si>
    <t xml:space="preserve">944 0503 07001S4840 200 </t>
  </si>
  <si>
    <t xml:space="preserve">944 0503 07001S4840 000 </t>
  </si>
  <si>
    <t>Уплата налога на имущество организаций и земельного налога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</si>
  <si>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</si>
  <si>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</si>
  <si>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</si>
  <si>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000 11607090000000140</t>
  </si>
  <si>
    <t>000 11607090130000140</t>
  </si>
  <si>
    <t xml:space="preserve">944 1102 0810200000 000 </t>
  </si>
  <si>
    <t xml:space="preserve">944 1102 08102S0000 000 </t>
  </si>
  <si>
    <t xml:space="preserve">944 1102 08102S4050 000 </t>
  </si>
  <si>
    <t xml:space="preserve">944 1102 08102S4050 400 </t>
  </si>
  <si>
    <t xml:space="preserve">944 1102 08102S4050 410 </t>
  </si>
  <si>
    <t xml:space="preserve">944 1102 08102S4050 414 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</si>
  <si>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</si>
  <si>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</si>
  <si>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Массовый спорт</t>
  </si>
  <si>
    <t xml:space="preserve">944 1102 0000000000 000 </t>
  </si>
  <si>
    <t>Основное мероприятие "Строительство, реконструкция и проектирование строительных объектов"</t>
  </si>
  <si>
    <t>Мероприятия по строительству, проектированию и реконструкции плоскостных спортивных сооружений и стадионов</t>
  </si>
  <si>
    <t>Единый сельскохозяйственный налог (пени по соответствующему платежу)</t>
  </si>
  <si>
    <t>000 10503010012100110</t>
  </si>
  <si>
    <t>000 11610123010131140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</si>
  <si>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</si>
  <si>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</si>
  <si>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квартал</t>
  </si>
  <si>
    <t>944 0409 0400120910 850</t>
  </si>
  <si>
    <t>944 0409 0400120910 851</t>
  </si>
  <si>
    <t xml:space="preserve">944 0409 0400120910 800 </t>
  </si>
  <si>
    <t xml:space="preserve">944 0503 07002S0000 000 </t>
  </si>
  <si>
    <t xml:space="preserve">944 0503 07002S4750 000 </t>
  </si>
  <si>
    <t xml:space="preserve">944 0503 07002S4750 200 </t>
  </si>
  <si>
    <t xml:space="preserve">944 0503 07002S4750 240 </t>
  </si>
  <si>
    <t xml:space="preserve">944 0503 07002S4750 244 </t>
  </si>
  <si>
    <t>Мероприятия по благоустройству дворовых территорий муниципальных образований Ленинградской области</t>
  </si>
  <si>
    <t>000 11607000010000140</t>
  </si>
  <si>
    <t>000 11610000000000140</t>
  </si>
  <si>
    <t>на 01 июня 2020 г.</t>
  </si>
  <si>
    <t>01 |06|2020</t>
  </si>
  <si>
    <t>000 11601000010000140</t>
  </si>
  <si>
    <t>000 11601070010000140</t>
  </si>
  <si>
    <t>000 11601074010000140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</si>
  <si>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</si>
  <si>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</si>
  <si>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</si>
  <si>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000 2 19 60010 13 0000 150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</si>
</sst>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_ ;[Red]\-0.00\ "/>
    <numFmt numFmtId="166" formatCode="?"/>
    <numFmt numFmtId="167" formatCode="#,##0.00_р_."/>
  </numFmts>
  <fonts count="4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  <font>
      <i/>
      <sz val="8"/>
      <name val="Arial"/>
      <family val="2"/>
      <charset val="204"/>
    </font>
    <font>
      <i/>
      <sz val="9"/>
      <name val="Calibri"/>
      <family val="2"/>
    </font>
    <font>
      <i/>
      <sz val="11"/>
      <name val="Calibri"/>
      <family val="2"/>
      <scheme val="minor"/>
    </font>
    <font>
      <sz val="10"/>
      <name val="Arial Cyr"/>
      <charset val="204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8"/>
      <name val="Arial"/>
      <family val="2"/>
      <charset val="204"/>
    </font>
    <font>
      <b/>
      <i/>
      <sz val="9"/>
      <name val="Calibri"/>
      <family val="2"/>
    </font>
    <font>
      <sz val="10"/>
      <name val="Arial"/>
      <family val="2"/>
      <charset val="204"/>
    </font>
    <font>
      <b/>
      <i/>
      <sz val="11"/>
      <name val="Calibri"/>
      <family val="2"/>
      <scheme val="minor"/>
    </font>
    <font>
      <sz val="8"/>
      <color rgb="FF7030A0"/>
      <name val="Arial"/>
      <family val="2"/>
      <charset val="204"/>
    </font>
    <font>
      <sz val="9"/>
      <color rgb="FF7030A0"/>
      <name val="Calibri"/>
      <family val="2"/>
    </font>
    <font>
      <sz val="11"/>
      <color rgb="FF7030A0"/>
      <name val="Calibri"/>
      <family val="2"/>
      <scheme val="minor"/>
    </font>
    <font>
      <b/>
      <sz val="8"/>
      <color rgb="FF7030A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8"/>
      <color rgb="FFFF0000"/>
      <name val="Arial Cyr"/>
    </font>
    <font>
      <b/>
      <sz val="8"/>
      <color rgb="FFFF0000"/>
      <name val="Arial"/>
      <family val="2"/>
      <charset val="204"/>
    </font>
    <font>
      <b/>
      <sz val="8"/>
      <name val="Arial Cyr"/>
      <charset val="204"/>
    </font>
    <font>
      <sz val="8"/>
      <color theme="1"/>
      <name val="Arial"/>
      <family val="2"/>
      <charset val="204"/>
    </font>
    <font>
      <b/>
      <sz val="8"/>
      <color rgb="FFFF0000"/>
      <name val="Arial Cyr"/>
    </font>
    <font>
      <sz val="8"/>
      <color rgb="FFFF0000"/>
      <name val="Arial Cyr"/>
      <charset val="204"/>
    </font>
    <font>
      <sz val="11"/>
      <color rgb="FFFFC000"/>
      <name val="Calibri"/>
      <family val="2"/>
      <scheme val="minor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 Cyr"/>
    </font>
    <font>
      <sz val="8"/>
      <color theme="1"/>
      <name val="Arial Cyr"/>
      <charset val="204"/>
    </font>
    <font>
      <sz val="8"/>
      <color rgb="FF000000"/>
      <name val="Arial Cyr"/>
    </font>
    <font>
      <b/>
      <sz val="8"/>
      <color rgb="FF000000"/>
      <name val="Arial Cyr"/>
      <charset val="204"/>
    </font>
    <font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19" fillId="0" borderId="0"/>
    <xf numFmtId="0" fontId="45" fillId="0" borderId="40">
      <alignment horizontal="left" wrapText="1" indent="2"/>
    </xf>
    <xf numFmtId="49" fontId="45" fillId="0" borderId="41">
      <alignment horizontal="center" shrinkToFit="1"/>
    </xf>
    <xf numFmtId="49" fontId="45" fillId="0" borderId="42">
      <alignment horizontal="center"/>
    </xf>
    <xf numFmtId="0" fontId="47" fillId="0" borderId="0"/>
  </cellStyleXfs>
  <cellXfs count="463">
    <xf numFmtId="0" fontId="0" fillId="0" borderId="0" xfId="0"/>
    <xf numFmtId="0" fontId="6" fillId="0" borderId="0" xfId="0" applyFont="1" applyBorder="1"/>
    <xf numFmtId="0" fontId="0" fillId="0" borderId="0" xfId="0" applyBorder="1"/>
    <xf numFmtId="0" fontId="6" fillId="2" borderId="0" xfId="0" applyFont="1" applyFill="1" applyBorder="1"/>
    <xf numFmtId="0" fontId="0" fillId="2" borderId="0" xfId="0" applyFill="1"/>
    <xf numFmtId="0" fontId="7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4" fontId="1" fillId="2" borderId="0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7" fillId="3" borderId="0" xfId="0" applyFont="1" applyFill="1" applyBorder="1"/>
    <xf numFmtId="0" fontId="10" fillId="3" borderId="0" xfId="0" applyFont="1" applyFill="1" applyBorder="1"/>
    <xf numFmtId="0" fontId="10" fillId="3" borderId="0" xfId="0" applyFont="1" applyFill="1"/>
    <xf numFmtId="0" fontId="18" fillId="2" borderId="0" xfId="0" applyFont="1" applyFill="1" applyBorder="1"/>
    <xf numFmtId="0" fontId="9" fillId="3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15" fillId="3" borderId="0" xfId="0" applyFont="1" applyFill="1"/>
    <xf numFmtId="0" fontId="20" fillId="2" borderId="0" xfId="0" applyFont="1" applyFill="1" applyBorder="1"/>
    <xf numFmtId="0" fontId="20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 applyAlignment="1">
      <alignment horizontal="left" vertical="center"/>
    </xf>
    <xf numFmtId="0" fontId="9" fillId="4" borderId="0" xfId="0" applyFont="1" applyFill="1" applyBorder="1"/>
    <xf numFmtId="0" fontId="16" fillId="4" borderId="0" xfId="0" applyFont="1" applyFill="1" applyBorder="1"/>
    <xf numFmtId="0" fontId="16" fillId="4" borderId="0" xfId="0" applyFont="1" applyFill="1"/>
    <xf numFmtId="0" fontId="7" fillId="4" borderId="0" xfId="0" applyFont="1" applyFill="1" applyBorder="1"/>
    <xf numFmtId="0" fontId="10" fillId="4" borderId="0" xfId="0" applyFont="1" applyFill="1" applyBorder="1"/>
    <xf numFmtId="0" fontId="10" fillId="4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40" fontId="4" fillId="2" borderId="1" xfId="0" applyNumberFormat="1" applyFont="1" applyFill="1" applyBorder="1" applyAlignment="1">
      <alignment horizontal="right" vertical="center"/>
    </xf>
    <xf numFmtId="40" fontId="1" fillId="2" borderId="1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22" fillId="2" borderId="0" xfId="0" applyFont="1" applyFill="1" applyBorder="1"/>
    <xf numFmtId="0" fontId="23" fillId="2" borderId="0" xfId="0" applyFont="1" applyFill="1" applyBorder="1"/>
    <xf numFmtId="0" fontId="23" fillId="2" borderId="0" xfId="0" applyFont="1" applyFill="1"/>
    <xf numFmtId="165" fontId="10" fillId="2" borderId="0" xfId="0" applyNumberFormat="1" applyFont="1" applyFill="1" applyAlignment="1">
      <alignment horizontal="right"/>
    </xf>
    <xf numFmtId="165" fontId="8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165" fontId="0" fillId="2" borderId="0" xfId="0" applyNumberFormat="1" applyFill="1"/>
    <xf numFmtId="165" fontId="1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0" fillId="0" borderId="0" xfId="0" applyFont="1"/>
    <xf numFmtId="0" fontId="0" fillId="0" borderId="0" xfId="0" applyFont="1"/>
    <xf numFmtId="0" fontId="9" fillId="5" borderId="0" xfId="0" applyFont="1" applyFill="1" applyBorder="1"/>
    <xf numFmtId="0" fontId="16" fillId="5" borderId="0" xfId="0" applyFont="1" applyFill="1" applyBorder="1"/>
    <xf numFmtId="0" fontId="16" fillId="5" borderId="0" xfId="0" applyFont="1" applyFill="1"/>
    <xf numFmtId="0" fontId="7" fillId="5" borderId="0" xfId="0" applyFont="1" applyFill="1" applyBorder="1"/>
    <xf numFmtId="0" fontId="10" fillId="5" borderId="0" xfId="0" applyFont="1" applyFill="1" applyBorder="1"/>
    <xf numFmtId="0" fontId="10" fillId="5" borderId="0" xfId="0" applyFont="1" applyFill="1"/>
    <xf numFmtId="49" fontId="8" fillId="2" borderId="1" xfId="0" applyNumberFormat="1" applyFont="1" applyFill="1" applyBorder="1" applyAlignment="1">
      <alignment horizontal="center"/>
    </xf>
    <xf numFmtId="0" fontId="31" fillId="2" borderId="0" xfId="0" applyFont="1" applyFill="1" applyBorder="1"/>
    <xf numFmtId="0" fontId="32" fillId="2" borderId="0" xfId="0" applyFont="1" applyFill="1" applyBorder="1"/>
    <xf numFmtId="0" fontId="32" fillId="2" borderId="0" xfId="0" applyFont="1" applyFill="1"/>
    <xf numFmtId="0" fontId="30" fillId="3" borderId="0" xfId="0" applyFont="1" applyFill="1"/>
    <xf numFmtId="0" fontId="0" fillId="3" borderId="0" xfId="0" applyFill="1"/>
    <xf numFmtId="4" fontId="29" fillId="2" borderId="1" xfId="0" applyNumberFormat="1" applyFont="1" applyFill="1" applyBorder="1" applyAlignment="1" applyProtection="1">
      <alignment horizontal="right"/>
    </xf>
    <xf numFmtId="4" fontId="29" fillId="2" borderId="31" xfId="0" applyNumberFormat="1" applyFont="1" applyFill="1" applyBorder="1" applyAlignment="1" applyProtection="1">
      <alignment horizontal="right"/>
    </xf>
    <xf numFmtId="4" fontId="27" fillId="2" borderId="1" xfId="0" applyNumberFormat="1" applyFont="1" applyFill="1" applyBorder="1" applyAlignment="1" applyProtection="1">
      <alignment horizontal="right"/>
    </xf>
    <xf numFmtId="4" fontId="27" fillId="2" borderId="31" xfId="0" applyNumberFormat="1" applyFont="1" applyFill="1" applyBorder="1" applyAlignment="1" applyProtection="1">
      <alignment horizontal="right"/>
    </xf>
    <xf numFmtId="49" fontId="4" fillId="2" borderId="30" xfId="0" applyNumberFormat="1" applyFont="1" applyFill="1" applyBorder="1" applyAlignment="1" applyProtection="1">
      <alignment horizontal="left" wrapText="1"/>
    </xf>
    <xf numFmtId="49" fontId="29" fillId="2" borderId="6" xfId="0" applyNumberFormat="1" applyFont="1" applyFill="1" applyBorder="1" applyAlignment="1" applyProtection="1">
      <alignment horizontal="center" wrapText="1"/>
    </xf>
    <xf numFmtId="0" fontId="30" fillId="2" borderId="0" xfId="0" applyFont="1" applyFill="1"/>
    <xf numFmtId="49" fontId="1" fillId="2" borderId="30" xfId="0" applyNumberFormat="1" applyFont="1" applyFill="1" applyBorder="1" applyAlignment="1" applyProtection="1">
      <alignment horizontal="left" wrapText="1"/>
    </xf>
    <xf numFmtId="49" fontId="27" fillId="2" borderId="6" xfId="0" applyNumberFormat="1" applyFont="1" applyFill="1" applyBorder="1" applyAlignment="1" applyProtection="1">
      <alignment horizontal="center" wrapText="1"/>
    </xf>
    <xf numFmtId="4" fontId="27" fillId="2" borderId="2" xfId="0" applyNumberFormat="1" applyFont="1" applyFill="1" applyBorder="1" applyAlignment="1" applyProtection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32" fillId="0" borderId="0" xfId="0" applyFont="1"/>
    <xf numFmtId="0" fontId="1" fillId="2" borderId="1" xfId="0" applyFont="1" applyFill="1" applyBorder="1" applyAlignment="1">
      <alignment vertical="center" wrapText="1"/>
    </xf>
    <xf numFmtId="49" fontId="4" fillId="2" borderId="1" xfId="2" applyNumberFormat="1" applyFont="1" applyFill="1" applyBorder="1" applyAlignment="1" applyProtection="1">
      <alignment horizontal="left" wrapText="1"/>
    </xf>
    <xf numFmtId="49" fontId="4" fillId="2" borderId="1" xfId="0" applyNumberFormat="1" applyFont="1" applyFill="1" applyBorder="1" applyAlignment="1" applyProtection="1">
      <alignment horizontal="left" wrapText="1"/>
    </xf>
    <xf numFmtId="166" fontId="1" fillId="2" borderId="1" xfId="0" applyNumberFormat="1" applyFont="1" applyFill="1" applyBorder="1" applyAlignment="1" applyProtection="1">
      <alignment horizontal="left" wrapText="1"/>
    </xf>
    <xf numFmtId="49" fontId="1" fillId="2" borderId="1" xfId="0" applyNumberFormat="1" applyFont="1" applyFill="1" applyBorder="1" applyAlignment="1" applyProtection="1">
      <alignment horizontal="left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67" fontId="17" fillId="2" borderId="2" xfId="0" applyNumberFormat="1" applyFont="1" applyFill="1" applyBorder="1" applyAlignment="1">
      <alignment horizontal="left" vertical="center"/>
    </xf>
    <xf numFmtId="167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167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17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left" vertical="center"/>
    </xf>
    <xf numFmtId="167" fontId="1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29" fillId="2" borderId="2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 applyProtection="1">
      <alignment horizontal="left"/>
    </xf>
    <xf numFmtId="49" fontId="27" fillId="2" borderId="2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36" fillId="2" borderId="2" xfId="0" applyNumberFormat="1" applyFont="1" applyFill="1" applyBorder="1" applyAlignment="1" applyProtection="1">
      <alignment horizontal="left"/>
    </xf>
    <xf numFmtId="49" fontId="4" fillId="2" borderId="2" xfId="0" applyNumberFormat="1" applyFont="1" applyFill="1" applyBorder="1" applyAlignment="1">
      <alignment vertical="center"/>
    </xf>
    <xf numFmtId="0" fontId="30" fillId="4" borderId="0" xfId="0" applyFont="1" applyFill="1"/>
    <xf numFmtId="0" fontId="1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166" fontId="4" fillId="2" borderId="1" xfId="0" applyNumberFormat="1" applyFont="1" applyFill="1" applyBorder="1" applyAlignment="1" applyProtection="1">
      <alignment horizontal="left" wrapText="1"/>
    </xf>
    <xf numFmtId="166" fontId="1" fillId="2" borderId="30" xfId="0" applyNumberFormat="1" applyFont="1" applyFill="1" applyBorder="1" applyAlignment="1" applyProtection="1">
      <alignment horizontal="left" wrapText="1"/>
    </xf>
    <xf numFmtId="166" fontId="4" fillId="2" borderId="30" xfId="0" applyNumberFormat="1" applyFont="1" applyFill="1" applyBorder="1" applyAlignment="1" applyProtection="1">
      <alignment horizontal="left" wrapText="1"/>
    </xf>
    <xf numFmtId="166" fontId="4" fillId="2" borderId="30" xfId="0" applyNumberFormat="1" applyFont="1" applyFill="1" applyBorder="1" applyAlignment="1" applyProtection="1">
      <alignment horizontal="left" vertical="top" wrapText="1"/>
    </xf>
    <xf numFmtId="49" fontId="1" fillId="2" borderId="30" xfId="0" applyNumberFormat="1" applyFont="1" applyFill="1" applyBorder="1" applyAlignment="1" applyProtection="1">
      <alignment horizontal="left" vertical="top" wrapText="1"/>
    </xf>
    <xf numFmtId="49" fontId="27" fillId="2" borderId="1" xfId="0" applyNumberFormat="1" applyFont="1" applyFill="1" applyBorder="1" applyAlignment="1" applyProtection="1">
      <alignment horizontal="center" wrapText="1"/>
    </xf>
    <xf numFmtId="0" fontId="19" fillId="2" borderId="11" xfId="0" applyFont="1" applyFill="1" applyBorder="1" applyAlignment="1" applyProtection="1"/>
    <xf numFmtId="0" fontId="28" fillId="2" borderId="32" xfId="0" applyFont="1" applyFill="1" applyBorder="1" applyAlignment="1" applyProtection="1"/>
    <xf numFmtId="0" fontId="28" fillId="2" borderId="32" xfId="0" applyFont="1" applyFill="1" applyBorder="1" applyAlignment="1" applyProtection="1">
      <alignment horizontal="left"/>
    </xf>
    <xf numFmtId="49" fontId="1" fillId="2" borderId="36" xfId="0" applyNumberFormat="1" applyFont="1" applyFill="1" applyBorder="1" applyAlignment="1" applyProtection="1">
      <alignment horizontal="left" wrapText="1"/>
    </xf>
    <xf numFmtId="49" fontId="27" fillId="2" borderId="33" xfId="0" applyNumberFormat="1" applyFont="1" applyFill="1" applyBorder="1" applyAlignment="1" applyProtection="1">
      <alignment horizontal="center" wrapText="1"/>
    </xf>
    <xf numFmtId="49" fontId="27" fillId="2" borderId="34" xfId="0" applyNumberFormat="1" applyFont="1" applyFill="1" applyBorder="1" applyAlignment="1" applyProtection="1">
      <alignment horizontal="left"/>
    </xf>
    <xf numFmtId="0" fontId="28" fillId="2" borderId="32" xfId="0" applyFont="1" applyFill="1" applyBorder="1" applyAlignment="1" applyProtection="1">
      <alignment horizontal="right"/>
    </xf>
    <xf numFmtId="4" fontId="27" fillId="2" borderId="35" xfId="0" applyNumberFormat="1" applyFont="1" applyFill="1" applyBorder="1" applyAlignment="1" applyProtection="1">
      <alignment horizontal="right"/>
    </xf>
    <xf numFmtId="0" fontId="0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165" fontId="0" fillId="2" borderId="0" xfId="0" applyNumberFormat="1" applyFill="1" applyBorder="1"/>
    <xf numFmtId="0" fontId="4" fillId="2" borderId="0" xfId="0" applyFont="1" applyFill="1" applyBorder="1" applyAlignment="1">
      <alignment vertical="center"/>
    </xf>
    <xf numFmtId="0" fontId="28" fillId="2" borderId="38" xfId="0" applyFont="1" applyFill="1" applyBorder="1" applyAlignment="1" applyProtection="1"/>
    <xf numFmtId="4" fontId="27" fillId="2" borderId="34" xfId="0" applyNumberFormat="1" applyFont="1" applyFill="1" applyBorder="1" applyAlignment="1" applyProtection="1">
      <alignment horizontal="right"/>
    </xf>
    <xf numFmtId="4" fontId="27" fillId="2" borderId="36" xfId="0" applyNumberFormat="1" applyFont="1" applyFill="1" applyBorder="1" applyAlignment="1" applyProtection="1">
      <alignment horizontal="right"/>
    </xf>
    <xf numFmtId="0" fontId="0" fillId="7" borderId="0" xfId="0" applyFill="1"/>
    <xf numFmtId="0" fontId="30" fillId="7" borderId="0" xfId="0" applyFont="1" applyFill="1"/>
    <xf numFmtId="0" fontId="40" fillId="2" borderId="0" xfId="0" applyFont="1" applyFill="1"/>
    <xf numFmtId="0" fontId="0" fillId="8" borderId="0" xfId="0" applyFill="1"/>
    <xf numFmtId="0" fontId="30" fillId="8" borderId="0" xfId="0" applyFont="1" applyFill="1"/>
    <xf numFmtId="0" fontId="0" fillId="9" borderId="0" xfId="0" applyFill="1"/>
    <xf numFmtId="49" fontId="33" fillId="2" borderId="30" xfId="0" applyNumberFormat="1" applyFont="1" applyFill="1" applyBorder="1" applyAlignment="1" applyProtection="1">
      <alignment horizontal="left" wrapText="1"/>
    </xf>
    <xf numFmtId="0" fontId="42" fillId="0" borderId="0" xfId="0" applyFont="1"/>
    <xf numFmtId="0" fontId="8" fillId="2" borderId="2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2" fillId="3" borderId="0" xfId="0" applyFont="1" applyFill="1"/>
    <xf numFmtId="0" fontId="30" fillId="10" borderId="0" xfId="0" applyFont="1" applyFill="1"/>
    <xf numFmtId="0" fontId="0" fillId="10" borderId="0" xfId="0" applyFill="1"/>
    <xf numFmtId="0" fontId="1" fillId="2" borderId="0" xfId="0" applyFont="1" applyFill="1" applyAlignment="1">
      <alignment horizontal="left" wrapText="1"/>
    </xf>
    <xf numFmtId="49" fontId="34" fillId="2" borderId="6" xfId="0" applyNumberFormat="1" applyFont="1" applyFill="1" applyBorder="1" applyAlignment="1" applyProtection="1">
      <alignment horizontal="center" wrapText="1"/>
    </xf>
    <xf numFmtId="40" fontId="4" fillId="2" borderId="1" xfId="0" applyNumberFormat="1" applyFont="1" applyFill="1" applyBorder="1" applyAlignment="1">
      <alignment vertical="center"/>
    </xf>
    <xf numFmtId="40" fontId="1" fillId="2" borderId="1" xfId="0" applyNumberFormat="1" applyFont="1" applyFill="1" applyBorder="1" applyAlignment="1">
      <alignment vertical="center"/>
    </xf>
    <xf numFmtId="40" fontId="11" fillId="2" borderId="1" xfId="0" applyNumberFormat="1" applyFont="1" applyFill="1" applyBorder="1" applyAlignment="1">
      <alignment vertical="center"/>
    </xf>
    <xf numFmtId="40" fontId="17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40" fontId="1" fillId="2" borderId="7" xfId="0" applyNumberFormat="1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vertical="center"/>
    </xf>
    <xf numFmtId="4" fontId="33" fillId="2" borderId="2" xfId="0" applyNumberFormat="1" applyFont="1" applyFill="1" applyBorder="1" applyAlignment="1">
      <alignment vertical="center"/>
    </xf>
    <xf numFmtId="40" fontId="4" fillId="2" borderId="7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 applyProtection="1">
      <alignment horizontal="left" wrapText="1"/>
    </xf>
    <xf numFmtId="49" fontId="27" fillId="3" borderId="6" xfId="0" applyNumberFormat="1" applyFont="1" applyFill="1" applyBorder="1" applyAlignment="1" applyProtection="1">
      <alignment horizontal="center" wrapText="1"/>
    </xf>
    <xf numFmtId="0" fontId="31" fillId="3" borderId="0" xfId="0" applyFont="1" applyFill="1" applyBorder="1"/>
    <xf numFmtId="0" fontId="32" fillId="3" borderId="0" xfId="0" applyFont="1" applyFill="1" applyBorder="1"/>
    <xf numFmtId="49" fontId="1" fillId="3" borderId="1" xfId="0" applyNumberFormat="1" applyFont="1" applyFill="1" applyBorder="1" applyAlignment="1" applyProtection="1">
      <alignment horizontal="left" wrapText="1"/>
    </xf>
    <xf numFmtId="49" fontId="1" fillId="3" borderId="6" xfId="0" applyNumberFormat="1" applyFont="1" applyFill="1" applyBorder="1" applyAlignment="1">
      <alignment horizontal="left" vertical="center"/>
    </xf>
    <xf numFmtId="4" fontId="43" fillId="2" borderId="1" xfId="0" applyNumberFormat="1" applyFont="1" applyFill="1" applyBorder="1" applyAlignment="1" applyProtection="1">
      <alignment horizontal="right"/>
    </xf>
    <xf numFmtId="4" fontId="43" fillId="2" borderId="2" xfId="0" applyNumberFormat="1" applyFont="1" applyFill="1" applyBorder="1" applyAlignment="1" applyProtection="1">
      <alignment horizontal="right"/>
    </xf>
    <xf numFmtId="4" fontId="43" fillId="2" borderId="31" xfId="0" applyNumberFormat="1" applyFont="1" applyFill="1" applyBorder="1" applyAlignment="1" applyProtection="1">
      <alignment horizontal="right"/>
    </xf>
    <xf numFmtId="49" fontId="34" fillId="2" borderId="2" xfId="0" applyNumberFormat="1" applyFont="1" applyFill="1" applyBorder="1" applyAlignment="1" applyProtection="1">
      <alignment horizontal="left"/>
    </xf>
    <xf numFmtId="4" fontId="34" fillId="2" borderId="1" xfId="0" applyNumberFormat="1" applyFont="1" applyFill="1" applyBorder="1" applyAlignment="1" applyProtection="1">
      <alignment horizontal="right"/>
    </xf>
    <xf numFmtId="4" fontId="34" fillId="2" borderId="31" xfId="0" applyNumberFormat="1" applyFont="1" applyFill="1" applyBorder="1" applyAlignment="1" applyProtection="1">
      <alignment horizontal="right"/>
    </xf>
    <xf numFmtId="4" fontId="34" fillId="2" borderId="2" xfId="0" applyNumberFormat="1" applyFont="1" applyFill="1" applyBorder="1" applyAlignment="1" applyProtection="1">
      <alignment horizontal="right"/>
    </xf>
    <xf numFmtId="49" fontId="4" fillId="3" borderId="30" xfId="0" applyNumberFormat="1" applyFont="1" applyFill="1" applyBorder="1" applyAlignment="1" applyProtection="1">
      <alignment horizontal="left" wrapText="1"/>
    </xf>
    <xf numFmtId="49" fontId="29" fillId="3" borderId="6" xfId="0" applyNumberFormat="1" applyFont="1" applyFill="1" applyBorder="1" applyAlignment="1" applyProtection="1">
      <alignment horizontal="center" wrapText="1"/>
    </xf>
    <xf numFmtId="49" fontId="29" fillId="3" borderId="2" xfId="0" applyNumberFormat="1" applyFont="1" applyFill="1" applyBorder="1" applyAlignment="1" applyProtection="1">
      <alignment horizontal="left"/>
    </xf>
    <xf numFmtId="4" fontId="29" fillId="3" borderId="1" xfId="0" applyNumberFormat="1" applyFont="1" applyFill="1" applyBorder="1" applyAlignment="1" applyProtection="1">
      <alignment horizontal="right"/>
    </xf>
    <xf numFmtId="49" fontId="27" fillId="3" borderId="2" xfId="0" applyNumberFormat="1" applyFont="1" applyFill="1" applyBorder="1" applyAlignment="1" applyProtection="1">
      <alignment horizontal="left"/>
    </xf>
    <xf numFmtId="4" fontId="27" fillId="3" borderId="1" xfId="0" applyNumberFormat="1" applyFont="1" applyFill="1" applyBorder="1" applyAlignment="1" applyProtection="1">
      <alignment horizontal="right"/>
    </xf>
    <xf numFmtId="4" fontId="27" fillId="3" borderId="2" xfId="0" applyNumberFormat="1" applyFont="1" applyFill="1" applyBorder="1" applyAlignment="1" applyProtection="1">
      <alignment horizontal="right"/>
    </xf>
    <xf numFmtId="4" fontId="29" fillId="3" borderId="31" xfId="0" applyNumberFormat="1" applyFont="1" applyFill="1" applyBorder="1" applyAlignment="1" applyProtection="1">
      <alignment horizontal="right"/>
    </xf>
    <xf numFmtId="4" fontId="27" fillId="3" borderId="31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7" fontId="1" fillId="2" borderId="1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left"/>
    </xf>
    <xf numFmtId="49" fontId="28" fillId="2" borderId="0" xfId="0" applyNumberFormat="1" applyFont="1" applyFill="1" applyBorder="1" applyAlignment="1" applyProtection="1"/>
    <xf numFmtId="0" fontId="27" fillId="2" borderId="3" xfId="0" applyFont="1" applyFill="1" applyBorder="1" applyAlignment="1" applyProtection="1">
      <alignment horizontal="left" vertical="center" wrapText="1"/>
    </xf>
    <xf numFmtId="49" fontId="27" fillId="2" borderId="3" xfId="0" applyNumberFormat="1" applyFont="1" applyFill="1" applyBorder="1" applyAlignment="1" applyProtection="1">
      <alignment horizontal="center" vertical="center" wrapText="1"/>
    </xf>
    <xf numFmtId="49" fontId="27" fillId="2" borderId="18" xfId="0" applyNumberFormat="1" applyFont="1" applyFill="1" applyBorder="1" applyAlignment="1" applyProtection="1">
      <alignment vertical="center"/>
    </xf>
    <xf numFmtId="0" fontId="27" fillId="2" borderId="20" xfId="0" applyFont="1" applyFill="1" applyBorder="1" applyAlignment="1" applyProtection="1">
      <alignment horizontal="left" vertical="center" wrapText="1"/>
    </xf>
    <xf numFmtId="49" fontId="27" fillId="2" borderId="20" xfId="0" applyNumberFormat="1" applyFont="1" applyFill="1" applyBorder="1" applyAlignment="1" applyProtection="1">
      <alignment horizontal="center" vertical="center" wrapText="1"/>
    </xf>
    <xf numFmtId="49" fontId="27" fillId="2" borderId="21" xfId="0" applyNumberFormat="1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center" vertical="center"/>
    </xf>
    <xf numFmtId="0" fontId="27" fillId="2" borderId="23" xfId="0" applyFont="1" applyFill="1" applyBorder="1" applyAlignment="1" applyProtection="1">
      <alignment horizontal="center" vertical="center"/>
    </xf>
    <xf numFmtId="0" fontId="27" fillId="2" borderId="24" xfId="0" applyFont="1" applyFill="1" applyBorder="1" applyAlignment="1" applyProtection="1">
      <alignment horizontal="left" vertical="center"/>
    </xf>
    <xf numFmtId="49" fontId="27" fillId="2" borderId="23" xfId="0" applyNumberFormat="1" applyFont="1" applyFill="1" applyBorder="1" applyAlignment="1" applyProtection="1">
      <alignment horizontal="center" vertical="center"/>
    </xf>
    <xf numFmtId="49" fontId="27" fillId="2" borderId="24" xfId="0" applyNumberFormat="1" applyFont="1" applyFill="1" applyBorder="1" applyAlignment="1" applyProtection="1">
      <alignment horizontal="center" vertical="center"/>
    </xf>
    <xf numFmtId="49" fontId="27" fillId="2" borderId="25" xfId="0" applyNumberFormat="1" applyFont="1" applyFill="1" applyBorder="1" applyAlignment="1" applyProtection="1">
      <alignment horizontal="center" vertical="center"/>
    </xf>
    <xf numFmtId="49" fontId="4" fillId="2" borderId="26" xfId="0" applyNumberFormat="1" applyFont="1" applyFill="1" applyBorder="1" applyAlignment="1" applyProtection="1">
      <alignment horizontal="left" wrapText="1"/>
    </xf>
    <xf numFmtId="49" fontId="29" fillId="2" borderId="9" xfId="0" applyNumberFormat="1" applyFont="1" applyFill="1" applyBorder="1" applyAlignment="1" applyProtection="1">
      <alignment horizontal="center" wrapText="1"/>
    </xf>
    <xf numFmtId="49" fontId="29" fillId="2" borderId="20" xfId="0" applyNumberFormat="1" applyFont="1" applyFill="1" applyBorder="1" applyAlignment="1" applyProtection="1">
      <alignment horizontal="left"/>
    </xf>
    <xf numFmtId="4" fontId="29" fillId="2" borderId="7" xfId="0" applyNumberFormat="1" applyFont="1" applyFill="1" applyBorder="1" applyAlignment="1" applyProtection="1">
      <alignment horizontal="right"/>
    </xf>
    <xf numFmtId="4" fontId="29" fillId="2" borderId="21" xfId="0" applyNumberFormat="1" applyFont="1" applyFill="1" applyBorder="1" applyAlignment="1" applyProtection="1">
      <alignment horizontal="right"/>
    </xf>
    <xf numFmtId="0" fontId="1" fillId="2" borderId="27" xfId="0" applyFont="1" applyFill="1" applyBorder="1" applyAlignment="1" applyProtection="1"/>
    <xf numFmtId="0" fontId="28" fillId="2" borderId="28" xfId="0" applyFont="1" applyFill="1" applyBorder="1" applyAlignment="1" applyProtection="1"/>
    <xf numFmtId="0" fontId="28" fillId="2" borderId="8" xfId="0" applyFont="1" applyFill="1" applyBorder="1" applyAlignment="1" applyProtection="1">
      <alignment horizontal="left"/>
    </xf>
    <xf numFmtId="0" fontId="28" fillId="2" borderId="4" xfId="0" applyFont="1" applyFill="1" applyBorder="1" applyAlignment="1" applyProtection="1">
      <alignment horizontal="right"/>
    </xf>
    <xf numFmtId="0" fontId="28" fillId="2" borderId="4" xfId="0" applyFont="1" applyFill="1" applyBorder="1" applyAlignment="1" applyProtection="1"/>
    <xf numFmtId="0" fontId="28" fillId="2" borderId="29" xfId="0" applyFont="1" applyFill="1" applyBorder="1" applyAlignment="1" applyProtection="1"/>
    <xf numFmtId="4" fontId="29" fillId="2" borderId="2" xfId="0" applyNumberFormat="1" applyFont="1" applyFill="1" applyBorder="1" applyAlignment="1" applyProtection="1">
      <alignment horizontal="right"/>
    </xf>
    <xf numFmtId="49" fontId="37" fillId="2" borderId="1" xfId="0" applyNumberFormat="1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/>
    </xf>
    <xf numFmtId="49" fontId="4" fillId="11" borderId="30" xfId="0" applyNumberFormat="1" applyFont="1" applyFill="1" applyBorder="1" applyAlignment="1" applyProtection="1">
      <alignment horizontal="left" wrapText="1"/>
    </xf>
    <xf numFmtId="49" fontId="29" fillId="11" borderId="6" xfId="0" applyNumberFormat="1" applyFont="1" applyFill="1" applyBorder="1" applyAlignment="1" applyProtection="1">
      <alignment horizontal="center" wrapText="1"/>
    </xf>
    <xf numFmtId="49" fontId="29" fillId="11" borderId="2" xfId="0" applyNumberFormat="1" applyFont="1" applyFill="1" applyBorder="1" applyAlignment="1" applyProtection="1">
      <alignment horizontal="left"/>
    </xf>
    <xf numFmtId="4" fontId="29" fillId="11" borderId="1" xfId="0" applyNumberFormat="1" applyFont="1" applyFill="1" applyBorder="1" applyAlignment="1" applyProtection="1">
      <alignment horizontal="right"/>
    </xf>
    <xf numFmtId="4" fontId="29" fillId="11" borderId="31" xfId="0" applyNumberFormat="1" applyFont="1" applyFill="1" applyBorder="1" applyAlignment="1" applyProtection="1">
      <alignment horizontal="right"/>
    </xf>
    <xf numFmtId="0" fontId="0" fillId="11" borderId="0" xfId="0" applyFill="1"/>
    <xf numFmtId="49" fontId="1" fillId="11" borderId="30" xfId="0" applyNumberFormat="1" applyFont="1" applyFill="1" applyBorder="1" applyAlignment="1" applyProtection="1">
      <alignment horizontal="left" wrapText="1"/>
    </xf>
    <xf numFmtId="49" fontId="27" fillId="11" borderId="6" xfId="0" applyNumberFormat="1" applyFont="1" applyFill="1" applyBorder="1" applyAlignment="1" applyProtection="1">
      <alignment horizontal="center" wrapText="1"/>
    </xf>
    <xf numFmtId="49" fontId="27" fillId="11" borderId="2" xfId="0" applyNumberFormat="1" applyFont="1" applyFill="1" applyBorder="1" applyAlignment="1" applyProtection="1">
      <alignment horizontal="left"/>
    </xf>
    <xf numFmtId="4" fontId="27" fillId="11" borderId="1" xfId="0" applyNumberFormat="1" applyFont="1" applyFill="1" applyBorder="1" applyAlignment="1" applyProtection="1">
      <alignment horizontal="right"/>
    </xf>
    <xf numFmtId="4" fontId="27" fillId="11" borderId="31" xfId="0" applyNumberFormat="1" applyFont="1" applyFill="1" applyBorder="1" applyAlignment="1" applyProtection="1">
      <alignment horizontal="right"/>
    </xf>
    <xf numFmtId="4" fontId="27" fillId="11" borderId="2" xfId="0" applyNumberFormat="1" applyFont="1" applyFill="1" applyBorder="1" applyAlignment="1" applyProtection="1">
      <alignment horizontal="right"/>
    </xf>
    <xf numFmtId="0" fontId="30" fillId="11" borderId="0" xfId="0" applyFont="1" applyFill="1"/>
    <xf numFmtId="49" fontId="4" fillId="11" borderId="30" xfId="0" applyNumberFormat="1" applyFont="1" applyFill="1" applyBorder="1" applyAlignment="1" applyProtection="1">
      <alignment horizontal="left" vertical="top" wrapText="1"/>
    </xf>
    <xf numFmtId="0" fontId="0" fillId="11" borderId="0" xfId="0" applyFont="1" applyFill="1"/>
    <xf numFmtId="49" fontId="5" fillId="11" borderId="2" xfId="0" applyNumberFormat="1" applyFont="1" applyFill="1" applyBorder="1" applyAlignment="1" applyProtection="1">
      <alignment horizontal="left"/>
    </xf>
    <xf numFmtId="49" fontId="4" fillId="12" borderId="30" xfId="0" applyNumberFormat="1" applyFont="1" applyFill="1" applyBorder="1" applyAlignment="1" applyProtection="1">
      <alignment horizontal="left" wrapText="1"/>
    </xf>
    <xf numFmtId="49" fontId="29" fillId="12" borderId="6" xfId="0" applyNumberFormat="1" applyFont="1" applyFill="1" applyBorder="1" applyAlignment="1" applyProtection="1">
      <alignment horizontal="center" wrapText="1"/>
    </xf>
    <xf numFmtId="49" fontId="29" fillId="12" borderId="2" xfId="0" applyNumberFormat="1" applyFont="1" applyFill="1" applyBorder="1" applyAlignment="1" applyProtection="1">
      <alignment horizontal="left"/>
    </xf>
    <xf numFmtId="4" fontId="29" fillId="12" borderId="1" xfId="0" applyNumberFormat="1" applyFont="1" applyFill="1" applyBorder="1" applyAlignment="1" applyProtection="1">
      <alignment horizontal="right"/>
    </xf>
    <xf numFmtId="4" fontId="29" fillId="12" borderId="31" xfId="0" applyNumberFormat="1" applyFont="1" applyFill="1" applyBorder="1" applyAlignment="1" applyProtection="1">
      <alignment horizontal="right"/>
    </xf>
    <xf numFmtId="0" fontId="30" fillId="12" borderId="0" xfId="0" applyFont="1" applyFill="1"/>
    <xf numFmtId="49" fontId="1" fillId="12" borderId="30" xfId="0" applyNumberFormat="1" applyFont="1" applyFill="1" applyBorder="1" applyAlignment="1" applyProtection="1">
      <alignment horizontal="left" wrapText="1"/>
    </xf>
    <xf numFmtId="49" fontId="27" fillId="12" borderId="6" xfId="0" applyNumberFormat="1" applyFont="1" applyFill="1" applyBorder="1" applyAlignment="1" applyProtection="1">
      <alignment horizontal="center" wrapText="1"/>
    </xf>
    <xf numFmtId="49" fontId="27" fillId="12" borderId="2" xfId="0" applyNumberFormat="1" applyFont="1" applyFill="1" applyBorder="1" applyAlignment="1" applyProtection="1">
      <alignment horizontal="left"/>
    </xf>
    <xf numFmtId="4" fontId="27" fillId="12" borderId="1" xfId="0" applyNumberFormat="1" applyFont="1" applyFill="1" applyBorder="1" applyAlignment="1" applyProtection="1">
      <alignment horizontal="right"/>
    </xf>
    <xf numFmtId="4" fontId="27" fillId="12" borderId="31" xfId="0" applyNumberFormat="1" applyFont="1" applyFill="1" applyBorder="1" applyAlignment="1" applyProtection="1">
      <alignment horizontal="right"/>
    </xf>
    <xf numFmtId="0" fontId="0" fillId="12" borderId="0" xfId="0" applyFill="1"/>
    <xf numFmtId="4" fontId="27" fillId="12" borderId="2" xfId="0" applyNumberFormat="1" applyFont="1" applyFill="1" applyBorder="1" applyAlignment="1" applyProtection="1">
      <alignment horizontal="right"/>
    </xf>
    <xf numFmtId="49" fontId="1" fillId="13" borderId="30" xfId="0" applyNumberFormat="1" applyFont="1" applyFill="1" applyBorder="1" applyAlignment="1" applyProtection="1">
      <alignment horizontal="left" wrapText="1"/>
    </xf>
    <xf numFmtId="49" fontId="27" fillId="13" borderId="6" xfId="0" applyNumberFormat="1" applyFont="1" applyFill="1" applyBorder="1" applyAlignment="1" applyProtection="1">
      <alignment horizontal="center" wrapText="1"/>
    </xf>
    <xf numFmtId="49" fontId="27" fillId="13" borderId="2" xfId="0" applyNumberFormat="1" applyFont="1" applyFill="1" applyBorder="1" applyAlignment="1" applyProtection="1">
      <alignment horizontal="left"/>
    </xf>
    <xf numFmtId="4" fontId="27" fillId="13" borderId="1" xfId="0" applyNumberFormat="1" applyFont="1" applyFill="1" applyBorder="1" applyAlignment="1" applyProtection="1">
      <alignment horizontal="right"/>
    </xf>
    <xf numFmtId="4" fontId="27" fillId="13" borderId="31" xfId="0" applyNumberFormat="1" applyFont="1" applyFill="1" applyBorder="1" applyAlignment="1" applyProtection="1">
      <alignment horizontal="right"/>
    </xf>
    <xf numFmtId="4" fontId="27" fillId="13" borderId="2" xfId="0" applyNumberFormat="1" applyFont="1" applyFill="1" applyBorder="1" applyAlignment="1" applyProtection="1">
      <alignment horizontal="right"/>
    </xf>
    <xf numFmtId="49" fontId="1" fillId="13" borderId="1" xfId="0" applyNumberFormat="1" applyFont="1" applyFill="1" applyBorder="1" applyAlignment="1">
      <alignment horizontal="justify" vertical="center" wrapText="1"/>
    </xf>
    <xf numFmtId="49" fontId="11" fillId="13" borderId="6" xfId="0" applyNumberFormat="1" applyFont="1" applyFill="1" applyBorder="1" applyAlignment="1" applyProtection="1">
      <alignment horizontal="center" wrapText="1"/>
    </xf>
    <xf numFmtId="49" fontId="1" fillId="13" borderId="2" xfId="0" applyNumberFormat="1" applyFont="1" applyFill="1" applyBorder="1" applyAlignment="1" applyProtection="1">
      <alignment horizontal="left"/>
    </xf>
    <xf numFmtId="4" fontId="1" fillId="13" borderId="1" xfId="0" applyNumberFormat="1" applyFont="1" applyFill="1" applyBorder="1" applyAlignment="1" applyProtection="1">
      <alignment horizontal="right"/>
    </xf>
    <xf numFmtId="4" fontId="11" fillId="13" borderId="1" xfId="0" applyNumberFormat="1" applyFont="1" applyFill="1" applyBorder="1" applyAlignment="1" applyProtection="1">
      <alignment horizontal="right"/>
    </xf>
    <xf numFmtId="4" fontId="11" fillId="13" borderId="31" xfId="0" applyNumberFormat="1" applyFont="1" applyFill="1" applyBorder="1" applyAlignment="1" applyProtection="1">
      <alignment horizontal="right"/>
    </xf>
    <xf numFmtId="166" fontId="1" fillId="13" borderId="30" xfId="0" applyNumberFormat="1" applyFont="1" applyFill="1" applyBorder="1" applyAlignment="1" applyProtection="1">
      <alignment horizontal="left" wrapText="1"/>
    </xf>
    <xf numFmtId="49" fontId="4" fillId="13" borderId="30" xfId="0" applyNumberFormat="1" applyFont="1" applyFill="1" applyBorder="1" applyAlignment="1" applyProtection="1">
      <alignment horizontal="left" wrapText="1"/>
    </xf>
    <xf numFmtId="49" fontId="29" fillId="13" borderId="6" xfId="0" applyNumberFormat="1" applyFont="1" applyFill="1" applyBorder="1" applyAlignment="1" applyProtection="1">
      <alignment horizontal="center" wrapText="1"/>
    </xf>
    <xf numFmtId="49" fontId="29" fillId="13" borderId="2" xfId="0" applyNumberFormat="1" applyFont="1" applyFill="1" applyBorder="1" applyAlignment="1" applyProtection="1">
      <alignment horizontal="left"/>
    </xf>
    <xf numFmtId="4" fontId="29" fillId="13" borderId="1" xfId="0" applyNumberFormat="1" applyFont="1" applyFill="1" applyBorder="1" applyAlignment="1" applyProtection="1">
      <alignment horizontal="right"/>
    </xf>
    <xf numFmtId="4" fontId="29" fillId="13" borderId="31" xfId="0" applyNumberFormat="1" applyFont="1" applyFill="1" applyBorder="1" applyAlignment="1" applyProtection="1">
      <alignment horizontal="right"/>
    </xf>
    <xf numFmtId="49" fontId="1" fillId="13" borderId="1" xfId="0" applyNumberFormat="1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vertical="center" wrapText="1"/>
    </xf>
    <xf numFmtId="0" fontId="0" fillId="13" borderId="0" xfId="0" applyFill="1"/>
    <xf numFmtId="0" fontId="1" fillId="13" borderId="1" xfId="0" applyFont="1" applyFill="1" applyBorder="1" applyAlignment="1">
      <alignment horizontal="left" vertical="center" wrapText="1"/>
    </xf>
    <xf numFmtId="49" fontId="33" fillId="13" borderId="30" xfId="0" applyNumberFormat="1" applyFont="1" applyFill="1" applyBorder="1" applyAlignment="1" applyProtection="1">
      <alignment horizontal="left" wrapText="1"/>
    </xf>
    <xf numFmtId="49" fontId="4" fillId="10" borderId="30" xfId="0" applyNumberFormat="1" applyFont="1" applyFill="1" applyBorder="1" applyAlignment="1" applyProtection="1">
      <alignment horizontal="left" wrapText="1"/>
    </xf>
    <xf numFmtId="49" fontId="29" fillId="10" borderId="6" xfId="0" applyNumberFormat="1" applyFont="1" applyFill="1" applyBorder="1" applyAlignment="1" applyProtection="1">
      <alignment horizontal="center" wrapText="1"/>
    </xf>
    <xf numFmtId="49" fontId="29" fillId="10" borderId="2" xfId="0" applyNumberFormat="1" applyFont="1" applyFill="1" applyBorder="1" applyAlignment="1" applyProtection="1">
      <alignment horizontal="left"/>
    </xf>
    <xf numFmtId="4" fontId="29" fillId="10" borderId="1" xfId="0" applyNumberFormat="1" applyFont="1" applyFill="1" applyBorder="1" applyAlignment="1" applyProtection="1">
      <alignment horizontal="right"/>
    </xf>
    <xf numFmtId="4" fontId="29" fillId="10" borderId="31" xfId="0" applyNumberFormat="1" applyFont="1" applyFill="1" applyBorder="1" applyAlignment="1" applyProtection="1">
      <alignment horizontal="right"/>
    </xf>
    <xf numFmtId="49" fontId="1" fillId="10" borderId="30" xfId="0" applyNumberFormat="1" applyFont="1" applyFill="1" applyBorder="1" applyAlignment="1" applyProtection="1">
      <alignment horizontal="left" wrapText="1"/>
    </xf>
    <xf numFmtId="49" fontId="27" fillId="10" borderId="6" xfId="0" applyNumberFormat="1" applyFont="1" applyFill="1" applyBorder="1" applyAlignment="1" applyProtection="1">
      <alignment horizontal="center" wrapText="1"/>
    </xf>
    <xf numFmtId="49" fontId="27" fillId="10" borderId="2" xfId="0" applyNumberFormat="1" applyFont="1" applyFill="1" applyBorder="1" applyAlignment="1" applyProtection="1">
      <alignment horizontal="left"/>
    </xf>
    <xf numFmtId="4" fontId="27" fillId="10" borderId="1" xfId="0" applyNumberFormat="1" applyFont="1" applyFill="1" applyBorder="1" applyAlignment="1" applyProtection="1">
      <alignment horizontal="right"/>
    </xf>
    <xf numFmtId="4" fontId="27" fillId="10" borderId="31" xfId="0" applyNumberFormat="1" applyFont="1" applyFill="1" applyBorder="1" applyAlignment="1" applyProtection="1">
      <alignment horizontal="right"/>
    </xf>
    <xf numFmtId="4" fontId="27" fillId="10" borderId="2" xfId="0" applyNumberFormat="1" applyFont="1" applyFill="1" applyBorder="1" applyAlignment="1" applyProtection="1">
      <alignment horizontal="right"/>
    </xf>
    <xf numFmtId="49" fontId="5" fillId="10" borderId="2" xfId="0" applyNumberFormat="1" applyFont="1" applyFill="1" applyBorder="1" applyAlignment="1" applyProtection="1">
      <alignment horizontal="left"/>
    </xf>
    <xf numFmtId="0" fontId="4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49" fontId="1" fillId="10" borderId="1" xfId="0" applyNumberFormat="1" applyFont="1" applyFill="1" applyBorder="1" applyAlignment="1">
      <alignment horizontal="left" vertical="center" wrapText="1"/>
    </xf>
    <xf numFmtId="49" fontId="4" fillId="10" borderId="30" xfId="0" applyNumberFormat="1" applyFont="1" applyFill="1" applyBorder="1" applyAlignment="1" applyProtection="1">
      <alignment horizontal="left" vertical="top" wrapText="1"/>
    </xf>
    <xf numFmtId="0" fontId="1" fillId="10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40" fontId="1" fillId="3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24" fillId="2" borderId="1" xfId="0" applyNumberFormat="1" applyFont="1" applyFill="1" applyBorder="1" applyAlignment="1">
      <alignment vertical="center"/>
    </xf>
    <xf numFmtId="4" fontId="2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49" fontId="35" fillId="13" borderId="30" xfId="0" applyNumberFormat="1" applyFont="1" applyFill="1" applyBorder="1" applyAlignment="1" applyProtection="1">
      <alignment horizontal="left" wrapText="1"/>
    </xf>
    <xf numFmtId="0" fontId="1" fillId="2" borderId="37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center" indent="1"/>
    </xf>
    <xf numFmtId="4" fontId="1" fillId="2" borderId="1" xfId="0" applyNumberFormat="1" applyFont="1" applyFill="1" applyBorder="1" applyAlignment="1">
      <alignment horizontal="right" vertical="center" indent="1"/>
    </xf>
    <xf numFmtId="49" fontId="1" fillId="6" borderId="1" xfId="0" applyNumberFormat="1" applyFont="1" applyFill="1" applyBorder="1" applyAlignment="1" applyProtection="1">
      <alignment horizontal="left" wrapText="1"/>
    </xf>
    <xf numFmtId="0" fontId="45" fillId="0" borderId="40" xfId="3" applyNumberFormat="1" applyAlignment="1" applyProtection="1">
      <alignment horizontal="left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top" wrapText="1"/>
    </xf>
    <xf numFmtId="49" fontId="1" fillId="7" borderId="1" xfId="0" applyNumberFormat="1" applyFont="1" applyFill="1" applyBorder="1" applyAlignment="1">
      <alignment horizontal="left" vertical="center" wrapText="1"/>
    </xf>
    <xf numFmtId="49" fontId="29" fillId="7" borderId="6" xfId="0" applyNumberFormat="1" applyFont="1" applyFill="1" applyBorder="1" applyAlignment="1" applyProtection="1">
      <alignment horizontal="center" wrapText="1"/>
    </xf>
    <xf numFmtId="49" fontId="29" fillId="7" borderId="2" xfId="0" applyNumberFormat="1" applyFont="1" applyFill="1" applyBorder="1" applyAlignment="1" applyProtection="1">
      <alignment horizontal="left"/>
    </xf>
    <xf numFmtId="49" fontId="27" fillId="7" borderId="6" xfId="0" applyNumberFormat="1" applyFont="1" applyFill="1" applyBorder="1" applyAlignment="1" applyProtection="1">
      <alignment horizontal="center" wrapText="1"/>
    </xf>
    <xf numFmtId="49" fontId="27" fillId="7" borderId="2" xfId="0" applyNumberFormat="1" applyFont="1" applyFill="1" applyBorder="1" applyAlignment="1" applyProtection="1">
      <alignment horizontal="left"/>
    </xf>
    <xf numFmtId="0" fontId="41" fillId="7" borderId="1" xfId="0" applyFont="1" applyFill="1" applyBorder="1" applyAlignment="1">
      <alignment vertical="center" wrapText="1"/>
    </xf>
    <xf numFmtId="4" fontId="29" fillId="7" borderId="1" xfId="0" applyNumberFormat="1" applyFont="1" applyFill="1" applyBorder="1" applyAlignment="1" applyProtection="1">
      <alignment horizontal="right"/>
    </xf>
    <xf numFmtId="4" fontId="29" fillId="7" borderId="31" xfId="0" applyNumberFormat="1" applyFont="1" applyFill="1" applyBorder="1" applyAlignment="1" applyProtection="1">
      <alignment horizontal="right"/>
    </xf>
    <xf numFmtId="4" fontId="27" fillId="7" borderId="1" xfId="0" applyNumberFormat="1" applyFont="1" applyFill="1" applyBorder="1" applyAlignment="1" applyProtection="1">
      <alignment horizontal="right"/>
    </xf>
    <xf numFmtId="4" fontId="27" fillId="7" borderId="31" xfId="0" applyNumberFormat="1" applyFont="1" applyFill="1" applyBorder="1" applyAlignment="1" applyProtection="1">
      <alignment horizontal="right"/>
    </xf>
    <xf numFmtId="49" fontId="1" fillId="7" borderId="30" xfId="0" applyNumberFormat="1" applyFont="1" applyFill="1" applyBorder="1" applyAlignment="1" applyProtection="1">
      <alignment horizontal="left" wrapText="1"/>
    </xf>
    <xf numFmtId="49" fontId="5" fillId="7" borderId="2" xfId="0" applyNumberFormat="1" applyFont="1" applyFill="1" applyBorder="1" applyAlignment="1" applyProtection="1">
      <alignment horizontal="left"/>
    </xf>
    <xf numFmtId="4" fontId="27" fillId="7" borderId="2" xfId="0" applyNumberFormat="1" applyFont="1" applyFill="1" applyBorder="1" applyAlignment="1" applyProtection="1">
      <alignment horizontal="right"/>
    </xf>
    <xf numFmtId="49" fontId="4" fillId="7" borderId="30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/>
    </xf>
    <xf numFmtId="4" fontId="24" fillId="2" borderId="1" xfId="0" applyNumberFormat="1" applyFont="1" applyFill="1" applyBorder="1" applyAlignment="1">
      <alignment horizontal="right" vertical="center"/>
    </xf>
    <xf numFmtId="4" fontId="21" fillId="2" borderId="1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33" fillId="2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 applyProtection="1">
      <alignment horizontal="left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 applyProtection="1">
      <alignment horizontal="left" wrapText="1"/>
    </xf>
    <xf numFmtId="167" fontId="17" fillId="3" borderId="2" xfId="0" applyNumberFormat="1" applyFont="1" applyFill="1" applyBorder="1" applyAlignment="1">
      <alignment horizontal="left" vertical="center"/>
    </xf>
    <xf numFmtId="40" fontId="4" fillId="3" borderId="7" xfId="0" applyNumberFormat="1" applyFont="1" applyFill="1" applyBorder="1" applyAlignment="1">
      <alignment horizontal="right" vertical="center"/>
    </xf>
    <xf numFmtId="49" fontId="29" fillId="14" borderId="6" xfId="0" applyNumberFormat="1" applyFont="1" applyFill="1" applyBorder="1" applyAlignment="1" applyProtection="1">
      <alignment horizontal="center" wrapText="1"/>
    </xf>
    <xf numFmtId="49" fontId="29" fillId="14" borderId="2" xfId="0" applyNumberFormat="1" applyFont="1" applyFill="1" applyBorder="1" applyAlignment="1" applyProtection="1">
      <alignment horizontal="left"/>
    </xf>
    <xf numFmtId="4" fontId="29" fillId="14" borderId="1" xfId="0" applyNumberFormat="1" applyFont="1" applyFill="1" applyBorder="1" applyAlignment="1" applyProtection="1">
      <alignment horizontal="right"/>
    </xf>
    <xf numFmtId="4" fontId="29" fillId="14" borderId="31" xfId="0" applyNumberFormat="1" applyFont="1" applyFill="1" applyBorder="1" applyAlignment="1" applyProtection="1">
      <alignment horizontal="right"/>
    </xf>
    <xf numFmtId="0" fontId="0" fillId="14" borderId="0" xfId="0" applyFill="1"/>
    <xf numFmtId="49" fontId="27" fillId="14" borderId="6" xfId="0" applyNumberFormat="1" applyFont="1" applyFill="1" applyBorder="1" applyAlignment="1" applyProtection="1">
      <alignment horizontal="center" wrapText="1"/>
    </xf>
    <xf numFmtId="49" fontId="27" fillId="14" borderId="2" xfId="0" applyNumberFormat="1" applyFont="1" applyFill="1" applyBorder="1" applyAlignment="1" applyProtection="1">
      <alignment horizontal="left"/>
    </xf>
    <xf numFmtId="4" fontId="27" fillId="14" borderId="1" xfId="0" applyNumberFormat="1" applyFont="1" applyFill="1" applyBorder="1" applyAlignment="1" applyProtection="1">
      <alignment horizontal="right"/>
    </xf>
    <xf numFmtId="4" fontId="27" fillId="14" borderId="31" xfId="0" applyNumberFormat="1" applyFont="1" applyFill="1" applyBorder="1" applyAlignment="1" applyProtection="1">
      <alignment horizontal="right"/>
    </xf>
    <xf numFmtId="49" fontId="1" fillId="14" borderId="30" xfId="0" applyNumberFormat="1" applyFont="1" applyFill="1" applyBorder="1" applyAlignment="1" applyProtection="1">
      <alignment horizontal="left" wrapText="1"/>
    </xf>
    <xf numFmtId="4" fontId="27" fillId="14" borderId="2" xfId="0" applyNumberFormat="1" applyFont="1" applyFill="1" applyBorder="1" applyAlignment="1" applyProtection="1">
      <alignment horizontal="right"/>
    </xf>
    <xf numFmtId="49" fontId="4" fillId="14" borderId="30" xfId="0" applyNumberFormat="1" applyFont="1" applyFill="1" applyBorder="1" applyAlignment="1" applyProtection="1">
      <alignment horizontal="left" wrapText="1"/>
    </xf>
    <xf numFmtId="49" fontId="4" fillId="3" borderId="1" xfId="0" applyNumberFormat="1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right" vertical="center"/>
    </xf>
    <xf numFmtId="0" fontId="16" fillId="3" borderId="0" xfId="0" applyFont="1" applyFill="1" applyBorder="1"/>
    <xf numFmtId="0" fontId="16" fillId="3" borderId="0" xfId="0" applyFont="1" applyFill="1"/>
    <xf numFmtId="165" fontId="4" fillId="3" borderId="1" xfId="0" applyNumberFormat="1" applyFont="1" applyFill="1" applyBorder="1" applyAlignment="1">
      <alignment horizontal="right" vertical="center"/>
    </xf>
    <xf numFmtId="165" fontId="1" fillId="3" borderId="2" xfId="0" applyNumberFormat="1" applyFont="1" applyFill="1" applyBorder="1" applyAlignment="1">
      <alignment horizontal="right" vertical="center"/>
    </xf>
    <xf numFmtId="165" fontId="17" fillId="2" borderId="1" xfId="0" applyNumberFormat="1" applyFont="1" applyFill="1" applyBorder="1" applyAlignment="1">
      <alignment horizontal="right" vertical="center"/>
    </xf>
    <xf numFmtId="40" fontId="21" fillId="2" borderId="1" xfId="0" applyNumberFormat="1" applyFont="1" applyFill="1" applyBorder="1" applyAlignment="1">
      <alignment vertical="center"/>
    </xf>
    <xf numFmtId="49" fontId="4" fillId="15" borderId="30" xfId="0" applyNumberFormat="1" applyFont="1" applyFill="1" applyBorder="1" applyAlignment="1" applyProtection="1">
      <alignment horizontal="left" wrapText="1"/>
    </xf>
    <xf numFmtId="49" fontId="29" fillId="15" borderId="6" xfId="0" applyNumberFormat="1" applyFont="1" applyFill="1" applyBorder="1" applyAlignment="1" applyProtection="1">
      <alignment horizontal="center" wrapText="1"/>
    </xf>
    <xf numFmtId="49" fontId="29" fillId="15" borderId="2" xfId="0" applyNumberFormat="1" applyFont="1" applyFill="1" applyBorder="1" applyAlignment="1" applyProtection="1">
      <alignment horizontal="left"/>
    </xf>
    <xf numFmtId="4" fontId="29" fillId="15" borderId="1" xfId="0" applyNumberFormat="1" applyFont="1" applyFill="1" applyBorder="1" applyAlignment="1" applyProtection="1">
      <alignment horizontal="right"/>
    </xf>
    <xf numFmtId="4" fontId="29" fillId="15" borderId="31" xfId="0" applyNumberFormat="1" applyFont="1" applyFill="1" applyBorder="1" applyAlignment="1" applyProtection="1">
      <alignment horizontal="right"/>
    </xf>
    <xf numFmtId="0" fontId="0" fillId="15" borderId="0" xfId="0" applyFill="1"/>
    <xf numFmtId="49" fontId="1" fillId="15" borderId="30" xfId="0" applyNumberFormat="1" applyFont="1" applyFill="1" applyBorder="1" applyAlignment="1" applyProtection="1">
      <alignment horizontal="left" wrapText="1"/>
    </xf>
    <xf numFmtId="49" fontId="27" fillId="15" borderId="6" xfId="0" applyNumberFormat="1" applyFont="1" applyFill="1" applyBorder="1" applyAlignment="1" applyProtection="1">
      <alignment horizontal="center" wrapText="1"/>
    </xf>
    <xf numFmtId="49" fontId="27" fillId="15" borderId="2" xfId="0" applyNumberFormat="1" applyFont="1" applyFill="1" applyBorder="1" applyAlignment="1" applyProtection="1">
      <alignment horizontal="left"/>
    </xf>
    <xf numFmtId="4" fontId="27" fillId="15" borderId="1" xfId="0" applyNumberFormat="1" applyFont="1" applyFill="1" applyBorder="1" applyAlignment="1" applyProtection="1">
      <alignment horizontal="right"/>
    </xf>
    <xf numFmtId="4" fontId="27" fillId="15" borderId="31" xfId="0" applyNumberFormat="1" applyFont="1" applyFill="1" applyBorder="1" applyAlignment="1" applyProtection="1">
      <alignment horizontal="right"/>
    </xf>
    <xf numFmtId="4" fontId="27" fillId="15" borderId="2" xfId="0" applyNumberFormat="1" applyFont="1" applyFill="1" applyBorder="1" applyAlignment="1" applyProtection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166" fontId="1" fillId="3" borderId="30" xfId="0" applyNumberFormat="1" applyFont="1" applyFill="1" applyBorder="1" applyAlignment="1" applyProtection="1">
      <alignment horizontal="left" wrapText="1"/>
    </xf>
    <xf numFmtId="49" fontId="35" fillId="3" borderId="30" xfId="0" applyNumberFormat="1" applyFont="1" applyFill="1" applyBorder="1" applyAlignment="1" applyProtection="1">
      <alignment horizontal="left" wrapText="1"/>
    </xf>
    <xf numFmtId="49" fontId="38" fillId="3" borderId="6" xfId="0" applyNumberFormat="1" applyFont="1" applyFill="1" applyBorder="1" applyAlignment="1" applyProtection="1">
      <alignment horizontal="center" wrapText="1"/>
    </xf>
    <xf numFmtId="49" fontId="38" fillId="3" borderId="2" xfId="0" applyNumberFormat="1" applyFont="1" applyFill="1" applyBorder="1" applyAlignment="1" applyProtection="1">
      <alignment horizontal="left"/>
    </xf>
    <xf numFmtId="4" fontId="38" fillId="3" borderId="1" xfId="0" applyNumberFormat="1" applyFont="1" applyFill="1" applyBorder="1" applyAlignment="1" applyProtection="1">
      <alignment horizontal="right"/>
    </xf>
    <xf numFmtId="4" fontId="38" fillId="3" borderId="31" xfId="0" applyNumberFormat="1" applyFont="1" applyFill="1" applyBorder="1" applyAlignment="1" applyProtection="1">
      <alignment horizontal="right"/>
    </xf>
    <xf numFmtId="49" fontId="33" fillId="3" borderId="30" xfId="0" applyNumberFormat="1" applyFont="1" applyFill="1" applyBorder="1" applyAlignment="1" applyProtection="1">
      <alignment horizontal="left" wrapText="1"/>
    </xf>
    <xf numFmtId="49" fontId="34" fillId="3" borderId="6" xfId="0" applyNumberFormat="1" applyFont="1" applyFill="1" applyBorder="1" applyAlignment="1" applyProtection="1">
      <alignment horizontal="center" wrapText="1"/>
    </xf>
    <xf numFmtId="49" fontId="34" fillId="3" borderId="2" xfId="0" applyNumberFormat="1" applyFont="1" applyFill="1" applyBorder="1" applyAlignment="1" applyProtection="1">
      <alignment horizontal="left"/>
    </xf>
    <xf numFmtId="4" fontId="34" fillId="3" borderId="1" xfId="0" applyNumberFormat="1" applyFont="1" applyFill="1" applyBorder="1" applyAlignment="1" applyProtection="1">
      <alignment horizontal="right"/>
    </xf>
    <xf numFmtId="4" fontId="34" fillId="3" borderId="31" xfId="0" applyNumberFormat="1" applyFont="1" applyFill="1" applyBorder="1" applyAlignment="1" applyProtection="1">
      <alignment horizontal="right"/>
    </xf>
    <xf numFmtId="4" fontId="34" fillId="3" borderId="2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49" fontId="4" fillId="3" borderId="30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49" fontId="1" fillId="16" borderId="30" xfId="0" applyNumberFormat="1" applyFont="1" applyFill="1" applyBorder="1" applyAlignment="1" applyProtection="1">
      <alignment horizontal="left" wrapText="1"/>
    </xf>
    <xf numFmtId="49" fontId="1" fillId="3" borderId="30" xfId="0" applyNumberFormat="1" applyFont="1" applyFill="1" applyBorder="1" applyAlignment="1" applyProtection="1">
      <alignment horizontal="left" vertical="top" wrapText="1"/>
    </xf>
    <xf numFmtId="49" fontId="1" fillId="0" borderId="30" xfId="0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49" fontId="29" fillId="4" borderId="6" xfId="0" applyNumberFormat="1" applyFont="1" applyFill="1" applyBorder="1" applyAlignment="1" applyProtection="1">
      <alignment horizontal="center" wrapText="1"/>
    </xf>
    <xf numFmtId="49" fontId="29" fillId="4" borderId="2" xfId="0" applyNumberFormat="1" applyFont="1" applyFill="1" applyBorder="1" applyAlignment="1" applyProtection="1">
      <alignment horizontal="left"/>
    </xf>
    <xf numFmtId="4" fontId="29" fillId="4" borderId="1" xfId="0" applyNumberFormat="1" applyFont="1" applyFill="1" applyBorder="1" applyAlignment="1" applyProtection="1">
      <alignment horizontal="right"/>
    </xf>
    <xf numFmtId="4" fontId="29" fillId="4" borderId="31" xfId="0" applyNumberFormat="1" applyFont="1" applyFill="1" applyBorder="1" applyAlignment="1" applyProtection="1">
      <alignment horizontal="right"/>
    </xf>
    <xf numFmtId="49" fontId="1" fillId="4" borderId="30" xfId="0" applyNumberFormat="1" applyFont="1" applyFill="1" applyBorder="1" applyAlignment="1" applyProtection="1">
      <alignment horizontal="left" wrapText="1"/>
    </xf>
    <xf numFmtId="49" fontId="27" fillId="4" borderId="6" xfId="0" applyNumberFormat="1" applyFont="1" applyFill="1" applyBorder="1" applyAlignment="1" applyProtection="1">
      <alignment horizontal="center" wrapText="1"/>
    </xf>
    <xf numFmtId="49" fontId="27" fillId="4" borderId="2" xfId="0" applyNumberFormat="1" applyFont="1" applyFill="1" applyBorder="1" applyAlignment="1" applyProtection="1">
      <alignment horizontal="left"/>
    </xf>
    <xf numFmtId="4" fontId="27" fillId="4" borderId="1" xfId="0" applyNumberFormat="1" applyFont="1" applyFill="1" applyBorder="1" applyAlignment="1" applyProtection="1">
      <alignment horizontal="right"/>
    </xf>
    <xf numFmtId="4" fontId="27" fillId="4" borderId="31" xfId="0" applyNumberFormat="1" applyFont="1" applyFill="1" applyBorder="1" applyAlignment="1" applyProtection="1">
      <alignment horizontal="right"/>
    </xf>
    <xf numFmtId="0" fontId="0" fillId="4" borderId="0" xfId="0" applyFill="1"/>
    <xf numFmtId="4" fontId="27" fillId="4" borderId="2" xfId="0" applyNumberFormat="1" applyFont="1" applyFill="1" applyBorder="1" applyAlignment="1" applyProtection="1">
      <alignment horizontal="right"/>
    </xf>
    <xf numFmtId="0" fontId="30" fillId="15" borderId="0" xfId="0" applyFont="1" applyFill="1"/>
    <xf numFmtId="4" fontId="5" fillId="2" borderId="1" xfId="0" applyNumberFormat="1" applyFont="1" applyFill="1" applyBorder="1" applyAlignment="1" applyProtection="1">
      <alignment horizontal="right"/>
    </xf>
    <xf numFmtId="4" fontId="5" fillId="2" borderId="31" xfId="0" applyNumberFormat="1" applyFont="1" applyFill="1" applyBorder="1" applyAlignment="1" applyProtection="1">
      <alignment horizontal="right"/>
    </xf>
    <xf numFmtId="49" fontId="5" fillId="2" borderId="6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>
      <alignment horizontal="left" vertical="center"/>
    </xf>
    <xf numFmtId="0" fontId="45" fillId="2" borderId="40" xfId="3" applyNumberFormat="1" applyFill="1" applyAlignment="1" applyProtection="1">
      <alignment horizontal="left" wrapText="1"/>
    </xf>
    <xf numFmtId="49" fontId="27" fillId="2" borderId="26" xfId="6" applyNumberFormat="1" applyFont="1" applyFill="1" applyBorder="1" applyAlignment="1" applyProtection="1">
      <alignment horizontal="left" wrapText="1"/>
    </xf>
    <xf numFmtId="49" fontId="4" fillId="2" borderId="1" xfId="0" applyNumberFormat="1" applyFont="1" applyFill="1" applyBorder="1" applyAlignment="1" applyProtection="1">
      <alignment horizontal="left" vertical="top" wrapText="1"/>
    </xf>
    <xf numFmtId="167" fontId="4" fillId="2" borderId="2" xfId="0" applyNumberFormat="1" applyFont="1" applyFill="1" applyBorder="1" applyAlignment="1">
      <alignment horizontal="left" vertical="top"/>
    </xf>
    <xf numFmtId="40" fontId="4" fillId="2" borderId="1" xfId="0" applyNumberFormat="1" applyFont="1" applyFill="1" applyBorder="1" applyAlignment="1">
      <alignment horizontal="right" vertical="top"/>
    </xf>
    <xf numFmtId="4" fontId="17" fillId="2" borderId="1" xfId="0" applyNumberFormat="1" applyFont="1" applyFill="1" applyBorder="1" applyAlignment="1">
      <alignment horizontal="right" vertical="top"/>
    </xf>
    <xf numFmtId="49" fontId="45" fillId="2" borderId="42" xfId="5" applyFill="1" applyAlignment="1" applyProtection="1">
      <alignment horizontal="left"/>
    </xf>
    <xf numFmtId="167" fontId="1" fillId="2" borderId="2" xfId="0" applyNumberFormat="1" applyFont="1" applyFill="1" applyBorder="1" applyAlignment="1">
      <alignment horizontal="left"/>
    </xf>
    <xf numFmtId="40" fontId="1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left"/>
    </xf>
    <xf numFmtId="166" fontId="27" fillId="2" borderId="26" xfId="2" applyNumberFormat="1" applyFont="1" applyFill="1" applyBorder="1" applyAlignment="1" applyProtection="1">
      <alignment horizontal="left" wrapText="1"/>
    </xf>
    <xf numFmtId="49" fontId="27" fillId="2" borderId="26" xfId="2" applyNumberFormat="1" applyFont="1" applyFill="1" applyBorder="1" applyAlignment="1" applyProtection="1">
      <alignment horizontal="left" wrapText="1"/>
    </xf>
    <xf numFmtId="0" fontId="46" fillId="2" borderId="40" xfId="3" applyNumberFormat="1" applyFont="1" applyFill="1" applyAlignment="1" applyProtection="1">
      <alignment horizontal="left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wrapText="1"/>
    </xf>
    <xf numFmtId="49" fontId="17" fillId="2" borderId="39" xfId="0" applyNumberFormat="1" applyFont="1" applyFill="1" applyBorder="1" applyAlignment="1">
      <alignment horizontal="left" vertical="center"/>
    </xf>
    <xf numFmtId="167" fontId="17" fillId="2" borderId="8" xfId="0" applyNumberFormat="1" applyFont="1" applyFill="1" applyBorder="1" applyAlignment="1">
      <alignment horizontal="left" vertical="center"/>
    </xf>
    <xf numFmtId="40" fontId="17" fillId="2" borderId="4" xfId="0" applyNumberFormat="1" applyFont="1" applyFill="1" applyBorder="1" applyAlignment="1">
      <alignment vertical="center"/>
    </xf>
    <xf numFmtId="165" fontId="17" fillId="2" borderId="4" xfId="0" applyNumberFormat="1" applyFont="1" applyFill="1" applyBorder="1" applyAlignment="1">
      <alignment horizontal="right" vertical="center"/>
    </xf>
    <xf numFmtId="49" fontId="27" fillId="2" borderId="15" xfId="0" applyNumberFormat="1" applyFont="1" applyFill="1" applyBorder="1" applyAlignment="1" applyProtection="1">
      <alignment horizontal="center" vertical="center" wrapText="1"/>
    </xf>
    <xf numFmtId="49" fontId="27" fillId="2" borderId="18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 wrapText="1"/>
    </xf>
    <xf numFmtId="0" fontId="27" fillId="2" borderId="17" xfId="0" applyFont="1" applyFill="1" applyBorder="1" applyAlignment="1" applyProtection="1">
      <alignment horizontal="center" vertical="center" wrapText="1"/>
    </xf>
    <xf numFmtId="0" fontId="27" fillId="2" borderId="7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horizontal="left" vertical="center" wrapText="1"/>
    </xf>
    <xf numFmtId="49" fontId="27" fillId="2" borderId="13" xfId="0" applyNumberFormat="1" applyFont="1" applyFill="1" applyBorder="1" applyAlignment="1" applyProtection="1">
      <alignment horizontal="center" vertical="center" wrapText="1"/>
    </xf>
    <xf numFmtId="49" fontId="27" fillId="2" borderId="17" xfId="0" applyNumberFormat="1" applyFont="1" applyFill="1" applyBorder="1" applyAlignment="1" applyProtection="1">
      <alignment horizontal="center" vertical="center" wrapText="1"/>
    </xf>
    <xf numFmtId="49" fontId="27" fillId="2" borderId="7" xfId="0" applyNumberFormat="1" applyFont="1" applyFill="1" applyBorder="1" applyAlignment="1" applyProtection="1">
      <alignment horizontal="center" vertical="center" wrapText="1"/>
    </xf>
    <xf numFmtId="49" fontId="27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10" xfId="0" applyFont="1" applyFill="1" applyBorder="1" applyAlignment="1">
      <alignment wrapText="1"/>
    </xf>
    <xf numFmtId="49" fontId="27" fillId="2" borderId="13" xfId="0" applyNumberFormat="1" applyFont="1" applyFill="1" applyBorder="1" applyAlignment="1" applyProtection="1">
      <alignment horizontal="center" vertical="center"/>
    </xf>
    <xf numFmtId="49" fontId="27" fillId="2" borderId="17" xfId="0" applyNumberFormat="1" applyFont="1" applyFill="1" applyBorder="1" applyAlignment="1" applyProtection="1">
      <alignment horizontal="center" vertical="center"/>
    </xf>
  </cellXfs>
  <cellStyles count="7">
    <cellStyle name="xl30" xfId="3"/>
    <cellStyle name="xl37" xfId="4"/>
    <cellStyle name="xl42" xfId="5"/>
    <cellStyle name="Обычный" xfId="0" builtinId="0"/>
    <cellStyle name="Обычный 2" xfId="1"/>
    <cellStyle name="Обычный 3" xfId="2"/>
    <cellStyle name="Обычный 4" xfId="6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1144"/>
  <sheetViews>
    <sheetView tabSelected="1" view="pageBreakPreview" topLeftCell="A911" zoomScaleNormal="118" zoomScaleSheetLayoutView="100" workbookViewId="0">
      <selection activeCell="A1147" sqref="A1147"/>
    </sheetView>
  </sheetViews>
  <sheetFormatPr defaultRowHeight="15" x14ac:dyDescent="0.25"/>
  <cols>
    <col min="1" max="1" width="42.140625" style="124" customWidth="1"/>
    <col min="2" max="2" width="3.5703125" style="7" customWidth="1"/>
    <col min="3" max="3" width="23" style="24" customWidth="1"/>
    <col min="4" max="4" width="15.28515625" style="17" customWidth="1"/>
    <col min="5" max="5" width="14.28515625" style="17" customWidth="1"/>
    <col min="6" max="6" width="14.5703125" style="71" customWidth="1"/>
    <col min="7" max="19" width="9.140625" style="3"/>
    <col min="20" max="29" width="9.140625" style="1"/>
    <col min="30" max="36" width="9.140625" style="2"/>
  </cols>
  <sheetData>
    <row r="1" spans="1:36" s="7" customFormat="1" x14ac:dyDescent="0.25">
      <c r="A1" s="11"/>
      <c r="B1" s="23"/>
      <c r="C1" s="24"/>
      <c r="D1" s="25"/>
      <c r="E1" s="25"/>
      <c r="F1" s="6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6"/>
      <c r="AE1" s="6"/>
      <c r="AF1" s="6"/>
      <c r="AG1" s="6"/>
      <c r="AH1" s="6"/>
      <c r="AI1" s="6"/>
      <c r="AJ1" s="6"/>
    </row>
    <row r="2" spans="1:36" s="7" customFormat="1" x14ac:dyDescent="0.25">
      <c r="A2" s="11"/>
      <c r="B2" s="458" t="s">
        <v>57</v>
      </c>
      <c r="C2" s="458"/>
      <c r="D2" s="458"/>
      <c r="E2" s="25"/>
      <c r="F2" s="228" t="s">
        <v>58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  <c r="AE2" s="6"/>
      <c r="AF2" s="6"/>
      <c r="AG2" s="6"/>
      <c r="AH2" s="6"/>
      <c r="AI2" s="6"/>
      <c r="AJ2" s="6"/>
    </row>
    <row r="3" spans="1:36" s="7" customFormat="1" x14ac:dyDescent="0.25">
      <c r="A3" s="11"/>
      <c r="B3" s="23"/>
      <c r="C3" s="24"/>
      <c r="D3" s="25"/>
      <c r="E3" s="26"/>
      <c r="F3" s="65" t="s">
        <v>59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6"/>
      <c r="AF3" s="6"/>
      <c r="AG3" s="6"/>
      <c r="AH3" s="6"/>
      <c r="AI3" s="6"/>
      <c r="AJ3" s="6"/>
    </row>
    <row r="4" spans="1:36" s="7" customFormat="1" x14ac:dyDescent="0.25">
      <c r="A4" s="11"/>
      <c r="B4" s="459" t="s">
        <v>1549</v>
      </c>
      <c r="C4" s="459"/>
      <c r="D4" s="459"/>
      <c r="E4" s="27" t="s">
        <v>60</v>
      </c>
      <c r="F4" s="65" t="s">
        <v>1550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E4" s="6"/>
      <c r="AF4" s="6"/>
      <c r="AG4" s="6"/>
      <c r="AH4" s="6"/>
      <c r="AI4" s="6"/>
      <c r="AJ4" s="6"/>
    </row>
    <row r="5" spans="1:36" s="7" customFormat="1" ht="15" customHeight="1" x14ac:dyDescent="0.25">
      <c r="A5" s="440" t="s">
        <v>61</v>
      </c>
      <c r="B5" s="441" t="s">
        <v>62</v>
      </c>
      <c r="C5" s="441"/>
      <c r="D5" s="441"/>
      <c r="E5" s="27" t="s">
        <v>63</v>
      </c>
      <c r="F5" s="65" t="s">
        <v>64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  <c r="AE5" s="6"/>
      <c r="AF5" s="6"/>
      <c r="AG5" s="6"/>
      <c r="AH5" s="6"/>
      <c r="AI5" s="6"/>
      <c r="AJ5" s="6"/>
    </row>
    <row r="6" spans="1:36" s="7" customFormat="1" ht="22.5" customHeight="1" x14ac:dyDescent="0.25">
      <c r="A6" s="440"/>
      <c r="B6" s="442"/>
      <c r="C6" s="442"/>
      <c r="D6" s="442"/>
      <c r="E6" s="27" t="s">
        <v>65</v>
      </c>
      <c r="F6" s="65" t="s">
        <v>159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6"/>
      <c r="AF6" s="6"/>
      <c r="AG6" s="6"/>
      <c r="AH6" s="6"/>
      <c r="AI6" s="6"/>
      <c r="AJ6" s="6"/>
    </row>
    <row r="7" spans="1:36" s="7" customFormat="1" ht="37.5" customHeight="1" x14ac:dyDescent="0.25">
      <c r="A7" s="162" t="s">
        <v>66</v>
      </c>
      <c r="B7" s="460" t="s">
        <v>67</v>
      </c>
      <c r="C7" s="460"/>
      <c r="D7" s="460"/>
      <c r="E7" s="27" t="s">
        <v>68</v>
      </c>
      <c r="F7" s="82">
        <v>41615158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"/>
      <c r="AE7" s="6"/>
      <c r="AF7" s="6"/>
      <c r="AG7" s="6"/>
      <c r="AH7" s="6"/>
      <c r="AI7" s="6"/>
      <c r="AJ7" s="6"/>
    </row>
    <row r="8" spans="1:36" s="7" customFormat="1" ht="15" customHeight="1" x14ac:dyDescent="0.25">
      <c r="A8" s="11" t="s">
        <v>69</v>
      </c>
      <c r="B8" s="443" t="s">
        <v>52</v>
      </c>
      <c r="C8" s="443"/>
      <c r="D8" s="443"/>
      <c r="E8" s="25"/>
      <c r="F8" s="65" t="s">
        <v>1537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/>
      <c r="AE8" s="6"/>
      <c r="AF8" s="6"/>
      <c r="AG8" s="6"/>
      <c r="AH8" s="6"/>
      <c r="AI8" s="6"/>
      <c r="AJ8" s="6"/>
    </row>
    <row r="9" spans="1:36" s="7" customFormat="1" ht="15" customHeight="1" x14ac:dyDescent="0.25">
      <c r="A9" s="11" t="s">
        <v>70</v>
      </c>
      <c r="B9" s="443" t="s">
        <v>71</v>
      </c>
      <c r="C9" s="443"/>
      <c r="D9" s="443"/>
      <c r="E9" s="26"/>
      <c r="F9" s="65" t="s">
        <v>72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"/>
      <c r="AE9" s="6"/>
      <c r="AF9" s="6"/>
      <c r="AG9" s="6"/>
      <c r="AH9" s="6"/>
      <c r="AI9" s="6"/>
      <c r="AJ9" s="6"/>
    </row>
    <row r="10" spans="1:36" s="7" customFormat="1" x14ac:dyDescent="0.25">
      <c r="A10" s="11"/>
      <c r="B10" s="23"/>
      <c r="C10" s="24"/>
      <c r="D10" s="25"/>
      <c r="E10" s="25"/>
      <c r="F10" s="6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"/>
      <c r="AE10" s="6"/>
      <c r="AF10" s="6"/>
      <c r="AG10" s="6"/>
      <c r="AH10" s="6"/>
      <c r="AI10" s="6"/>
      <c r="AJ10" s="6"/>
    </row>
    <row r="11" spans="1:36" s="7" customFormat="1" x14ac:dyDescent="0.25">
      <c r="A11" s="444" t="s">
        <v>73</v>
      </c>
      <c r="B11" s="444"/>
      <c r="C11" s="444"/>
      <c r="D11" s="444"/>
      <c r="E11" s="444"/>
      <c r="F11" s="44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"/>
      <c r="AE11" s="6"/>
      <c r="AF11" s="6"/>
      <c r="AG11" s="6"/>
      <c r="AH11" s="6"/>
      <c r="AI11" s="6"/>
      <c r="AJ11" s="6"/>
    </row>
    <row r="12" spans="1:36" s="7" customFormat="1" x14ac:dyDescent="0.25">
      <c r="A12" s="11"/>
      <c r="B12" s="23"/>
      <c r="C12" s="24"/>
      <c r="D12" s="25"/>
      <c r="E12" s="25"/>
      <c r="F12" s="6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/>
      <c r="AE12" s="6"/>
      <c r="AF12" s="6"/>
      <c r="AG12" s="6"/>
      <c r="AH12" s="6"/>
      <c r="AI12" s="6"/>
      <c r="AJ12" s="6"/>
    </row>
    <row r="13" spans="1:36" s="7" customFormat="1" ht="39" customHeight="1" x14ac:dyDescent="0.25">
      <c r="A13" s="38" t="s">
        <v>74</v>
      </c>
      <c r="B13" s="12" t="s">
        <v>75</v>
      </c>
      <c r="C13" s="108" t="s">
        <v>76</v>
      </c>
      <c r="D13" s="15" t="s">
        <v>77</v>
      </c>
      <c r="E13" s="16" t="s">
        <v>78</v>
      </c>
      <c r="F13" s="66" t="s">
        <v>79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"/>
      <c r="AE13" s="6"/>
      <c r="AF13" s="6"/>
      <c r="AG13" s="6"/>
      <c r="AH13" s="6"/>
      <c r="AI13" s="6"/>
      <c r="AJ13" s="6"/>
    </row>
    <row r="14" spans="1:36" s="7" customFormat="1" x14ac:dyDescent="0.25">
      <c r="A14" s="38" t="s">
        <v>80</v>
      </c>
      <c r="B14" s="28" t="s">
        <v>81</v>
      </c>
      <c r="C14" s="156" t="s">
        <v>82</v>
      </c>
      <c r="D14" s="29" t="s">
        <v>83</v>
      </c>
      <c r="E14" s="29" t="s">
        <v>84</v>
      </c>
      <c r="F14" s="157" t="s">
        <v>85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"/>
      <c r="AE14" s="6"/>
      <c r="AF14" s="6"/>
      <c r="AG14" s="6"/>
      <c r="AH14" s="6"/>
      <c r="AI14" s="6"/>
      <c r="AJ14" s="6"/>
    </row>
    <row r="15" spans="1:36" s="49" customFormat="1" x14ac:dyDescent="0.25">
      <c r="A15" s="101" t="s">
        <v>86</v>
      </c>
      <c r="B15" s="59" t="s">
        <v>87</v>
      </c>
      <c r="C15" s="109" t="s">
        <v>88</v>
      </c>
      <c r="D15" s="164">
        <f>D17+D105</f>
        <v>193802969.59999999</v>
      </c>
      <c r="E15" s="164">
        <f>E17+E105</f>
        <v>54354512.479999997</v>
      </c>
      <c r="F15" s="55">
        <f t="shared" ref="F15:F19" si="0">D15-E15</f>
        <v>139448457.12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8"/>
      <c r="AE15" s="48"/>
      <c r="AF15" s="48"/>
      <c r="AG15" s="48"/>
      <c r="AH15" s="48"/>
      <c r="AI15" s="48"/>
      <c r="AJ15" s="48"/>
    </row>
    <row r="16" spans="1:36" s="49" customFormat="1" x14ac:dyDescent="0.25">
      <c r="A16" s="101" t="s">
        <v>89</v>
      </c>
      <c r="B16" s="59" t="s">
        <v>87</v>
      </c>
      <c r="C16" s="109"/>
      <c r="D16" s="164"/>
      <c r="E16" s="164"/>
      <c r="F16" s="55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8"/>
      <c r="AE16" s="48"/>
      <c r="AF16" s="48"/>
      <c r="AG16" s="48"/>
      <c r="AH16" s="48"/>
      <c r="AI16" s="48"/>
      <c r="AJ16" s="48"/>
    </row>
    <row r="17" spans="1:36" s="49" customFormat="1" x14ac:dyDescent="0.25">
      <c r="A17" s="101" t="s">
        <v>221</v>
      </c>
      <c r="B17" s="59" t="s">
        <v>87</v>
      </c>
      <c r="C17" s="109" t="s">
        <v>54</v>
      </c>
      <c r="D17" s="164">
        <f>D18+D61</f>
        <v>128074300</v>
      </c>
      <c r="E17" s="164">
        <f>E18+E61</f>
        <v>35462553.689999998</v>
      </c>
      <c r="F17" s="55">
        <f t="shared" si="0"/>
        <v>92611746.310000002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8"/>
      <c r="AE17" s="48"/>
      <c r="AF17" s="48"/>
      <c r="AG17" s="48"/>
      <c r="AH17" s="48"/>
      <c r="AI17" s="48"/>
      <c r="AJ17" s="48"/>
    </row>
    <row r="18" spans="1:36" s="78" customFormat="1" x14ac:dyDescent="0.25">
      <c r="A18" s="101" t="s">
        <v>903</v>
      </c>
      <c r="B18" s="59" t="s">
        <v>87</v>
      </c>
      <c r="C18" s="109"/>
      <c r="D18" s="164">
        <f>D19+D33+D39+D44</f>
        <v>105061600</v>
      </c>
      <c r="E18" s="164">
        <f>E19+E33+E39+E44</f>
        <v>28072197.569999997</v>
      </c>
      <c r="F18" s="55">
        <f>D18-E18</f>
        <v>76989402.430000007</v>
      </c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7"/>
      <c r="AE18" s="77"/>
      <c r="AF18" s="77"/>
      <c r="AG18" s="77"/>
      <c r="AH18" s="77"/>
      <c r="AI18" s="77"/>
      <c r="AJ18" s="77"/>
    </row>
    <row r="19" spans="1:36" s="49" customFormat="1" x14ac:dyDescent="0.25">
      <c r="A19" s="101" t="s">
        <v>176</v>
      </c>
      <c r="B19" s="59" t="s">
        <v>87</v>
      </c>
      <c r="C19" s="109" t="s">
        <v>90</v>
      </c>
      <c r="D19" s="164">
        <f>D20</f>
        <v>31346900</v>
      </c>
      <c r="E19" s="164">
        <f>E20</f>
        <v>10928475.709999999</v>
      </c>
      <c r="F19" s="55">
        <f t="shared" si="0"/>
        <v>20418424.289999999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8"/>
      <c r="AE19" s="48"/>
      <c r="AF19" s="48"/>
      <c r="AG19" s="48"/>
      <c r="AH19" s="48"/>
      <c r="AI19" s="48"/>
      <c r="AJ19" s="48"/>
    </row>
    <row r="20" spans="1:36" s="49" customFormat="1" ht="16.5" customHeight="1" x14ac:dyDescent="0.25">
      <c r="A20" s="102" t="s">
        <v>177</v>
      </c>
      <c r="B20" s="59" t="s">
        <v>87</v>
      </c>
      <c r="C20" s="109" t="s">
        <v>1081</v>
      </c>
      <c r="D20" s="164">
        <v>31346900</v>
      </c>
      <c r="E20" s="164">
        <f>E21+E23+E25+E30</f>
        <v>10928475.709999999</v>
      </c>
      <c r="F20" s="55">
        <f>D20-E20</f>
        <v>20418424.289999999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8"/>
      <c r="AE20" s="48"/>
      <c r="AF20" s="48"/>
      <c r="AG20" s="48"/>
      <c r="AH20" s="48"/>
      <c r="AI20" s="48"/>
      <c r="AJ20" s="48"/>
    </row>
    <row r="21" spans="1:36" s="32" customFormat="1" ht="72.75" customHeight="1" x14ac:dyDescent="0.25">
      <c r="A21" s="103" t="s">
        <v>1393</v>
      </c>
      <c r="B21" s="59" t="s">
        <v>87</v>
      </c>
      <c r="C21" s="199" t="s">
        <v>91</v>
      </c>
      <c r="D21" s="165"/>
      <c r="E21" s="165">
        <v>9173421.7799999993</v>
      </c>
      <c r="F21" s="164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1"/>
      <c r="AE21" s="31"/>
      <c r="AF21" s="31"/>
      <c r="AG21" s="31"/>
      <c r="AH21" s="31"/>
      <c r="AI21" s="31"/>
      <c r="AJ21" s="31"/>
    </row>
    <row r="22" spans="1:36" s="7" customFormat="1" ht="108" hidden="1" customHeight="1" x14ac:dyDescent="0.25">
      <c r="A22" s="103" t="s">
        <v>178</v>
      </c>
      <c r="B22" s="59" t="s">
        <v>87</v>
      </c>
      <c r="C22" s="199" t="s">
        <v>175</v>
      </c>
      <c r="D22" s="165"/>
      <c r="E22" s="165"/>
      <c r="F22" s="6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"/>
      <c r="AE22" s="6"/>
      <c r="AF22" s="6"/>
      <c r="AG22" s="6"/>
      <c r="AH22" s="6"/>
      <c r="AI22" s="6"/>
      <c r="AJ22" s="6"/>
    </row>
    <row r="23" spans="1:36" s="42" customFormat="1" ht="105.75" customHeight="1" x14ac:dyDescent="0.25">
      <c r="A23" s="103" t="s">
        <v>179</v>
      </c>
      <c r="B23" s="59" t="s">
        <v>87</v>
      </c>
      <c r="C23" s="199" t="s">
        <v>292</v>
      </c>
      <c r="D23" s="166"/>
      <c r="E23" s="166">
        <v>1780556.14</v>
      </c>
      <c r="F23" s="69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41"/>
      <c r="AE23" s="41"/>
      <c r="AF23" s="41"/>
      <c r="AG23" s="41"/>
      <c r="AH23" s="41"/>
      <c r="AI23" s="41"/>
      <c r="AJ23" s="41"/>
    </row>
    <row r="24" spans="1:36" s="7" customFormat="1" ht="133.5" hidden="1" customHeight="1" x14ac:dyDescent="0.25">
      <c r="A24" s="103" t="s">
        <v>180</v>
      </c>
      <c r="B24" s="59" t="s">
        <v>87</v>
      </c>
      <c r="C24" s="107" t="s">
        <v>218</v>
      </c>
      <c r="D24" s="165"/>
      <c r="E24" s="165"/>
      <c r="F24" s="68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"/>
      <c r="AE24" s="6"/>
      <c r="AF24" s="6"/>
      <c r="AG24" s="6"/>
      <c r="AH24" s="6"/>
      <c r="AI24" s="6"/>
      <c r="AJ24" s="6"/>
    </row>
    <row r="25" spans="1:36" s="7" customFormat="1" ht="42.75" customHeight="1" x14ac:dyDescent="0.25">
      <c r="A25" s="309" t="s">
        <v>1394</v>
      </c>
      <c r="B25" s="59" t="s">
        <v>87</v>
      </c>
      <c r="C25" s="107" t="s">
        <v>293</v>
      </c>
      <c r="D25" s="165"/>
      <c r="E25" s="165">
        <v>-25502.21</v>
      </c>
      <c r="F25" s="68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"/>
      <c r="AE25" s="6"/>
      <c r="AF25" s="6"/>
      <c r="AG25" s="6"/>
      <c r="AH25" s="6"/>
      <c r="AI25" s="6"/>
      <c r="AJ25" s="6"/>
    </row>
    <row r="26" spans="1:36" s="35" customFormat="1" ht="71.25" hidden="1" customHeight="1" x14ac:dyDescent="0.25">
      <c r="A26" s="102" t="s">
        <v>181</v>
      </c>
      <c r="B26" s="59" t="s">
        <v>87</v>
      </c>
      <c r="C26" s="110" t="s">
        <v>288</v>
      </c>
      <c r="D26" s="164"/>
      <c r="E26" s="164"/>
      <c r="F26" s="67">
        <f t="shared" ref="F26:F27" si="1">D26-E26</f>
        <v>0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4"/>
      <c r="AE26" s="34"/>
      <c r="AF26" s="34"/>
      <c r="AG26" s="34"/>
      <c r="AH26" s="34"/>
      <c r="AI26" s="34"/>
      <c r="AJ26" s="34"/>
    </row>
    <row r="27" spans="1:36" s="35" customFormat="1" ht="75.75" hidden="1" customHeight="1" x14ac:dyDescent="0.25">
      <c r="A27" s="104" t="s">
        <v>181</v>
      </c>
      <c r="B27" s="59" t="s">
        <v>87</v>
      </c>
      <c r="C27" s="114" t="s">
        <v>251</v>
      </c>
      <c r="D27" s="165"/>
      <c r="E27" s="165"/>
      <c r="F27" s="68">
        <f t="shared" si="1"/>
        <v>0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4"/>
      <c r="AE27" s="34"/>
      <c r="AF27" s="34"/>
      <c r="AG27" s="34"/>
      <c r="AH27" s="34"/>
      <c r="AI27" s="34"/>
      <c r="AJ27" s="34"/>
    </row>
    <row r="28" spans="1:36" s="35" customFormat="1" ht="58.5" hidden="1" customHeight="1" x14ac:dyDescent="0.25">
      <c r="A28" s="104" t="s">
        <v>243</v>
      </c>
      <c r="B28" s="59" t="s">
        <v>87</v>
      </c>
      <c r="C28" s="107" t="s">
        <v>219</v>
      </c>
      <c r="D28" s="165"/>
      <c r="E28" s="165"/>
      <c r="F28" s="68">
        <f>D28-E28</f>
        <v>0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4"/>
      <c r="AE28" s="34"/>
      <c r="AF28" s="34"/>
      <c r="AG28" s="34"/>
      <c r="AH28" s="34"/>
      <c r="AI28" s="34"/>
      <c r="AJ28" s="34"/>
    </row>
    <row r="29" spans="1:36" s="35" customFormat="1" ht="86.25" hidden="1" customHeight="1" x14ac:dyDescent="0.25">
      <c r="A29" s="104" t="s">
        <v>182</v>
      </c>
      <c r="B29" s="59" t="s">
        <v>87</v>
      </c>
      <c r="C29" s="107" t="s">
        <v>242</v>
      </c>
      <c r="D29" s="165"/>
      <c r="E29" s="165"/>
      <c r="F29" s="68">
        <f>D29-E29</f>
        <v>0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4"/>
      <c r="AE29" s="34"/>
      <c r="AF29" s="34"/>
      <c r="AG29" s="34"/>
      <c r="AH29" s="34"/>
      <c r="AI29" s="34"/>
      <c r="AJ29" s="34"/>
    </row>
    <row r="30" spans="1:36" s="35" customFormat="1" ht="52.5" hidden="1" customHeight="1" x14ac:dyDescent="0.25">
      <c r="A30" s="104" t="s">
        <v>1391</v>
      </c>
      <c r="B30" s="59" t="s">
        <v>87</v>
      </c>
      <c r="C30" s="114" t="s">
        <v>1410</v>
      </c>
      <c r="D30" s="165"/>
      <c r="E30" s="165">
        <v>0</v>
      </c>
      <c r="F30" s="68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4"/>
      <c r="AE30" s="34"/>
      <c r="AF30" s="34"/>
      <c r="AG30" s="34"/>
      <c r="AH30" s="34"/>
      <c r="AI30" s="34"/>
      <c r="AJ30" s="34"/>
    </row>
    <row r="31" spans="1:36" s="35" customFormat="1" ht="75.75" hidden="1" customHeight="1" x14ac:dyDescent="0.25">
      <c r="A31" s="308"/>
      <c r="B31" s="59" t="s">
        <v>87</v>
      </c>
      <c r="C31" s="114" t="s">
        <v>1389</v>
      </c>
      <c r="D31" s="165"/>
      <c r="E31" s="165"/>
      <c r="F31" s="68">
        <f t="shared" ref="F31" si="2">D31-E31</f>
        <v>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4"/>
      <c r="AE31" s="34"/>
      <c r="AF31" s="34"/>
      <c r="AG31" s="34"/>
      <c r="AH31" s="34"/>
      <c r="AI31" s="34"/>
      <c r="AJ31" s="34"/>
    </row>
    <row r="32" spans="1:36" s="35" customFormat="1" ht="58.5" hidden="1" customHeight="1" x14ac:dyDescent="0.25">
      <c r="A32" s="104" t="s">
        <v>1392</v>
      </c>
      <c r="B32" s="59" t="s">
        <v>87</v>
      </c>
      <c r="C32" s="107" t="s">
        <v>1390</v>
      </c>
      <c r="D32" s="165"/>
      <c r="E32" s="165">
        <v>0</v>
      </c>
      <c r="F32" s="68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4"/>
      <c r="AE32" s="34"/>
      <c r="AF32" s="34"/>
      <c r="AG32" s="34"/>
      <c r="AH32" s="34"/>
      <c r="AI32" s="34"/>
      <c r="AJ32" s="34"/>
    </row>
    <row r="33" spans="1:36" s="49" customFormat="1" ht="41.25" customHeight="1" x14ac:dyDescent="0.25">
      <c r="A33" s="102" t="s">
        <v>183</v>
      </c>
      <c r="B33" s="59" t="s">
        <v>87</v>
      </c>
      <c r="C33" s="109" t="s">
        <v>220</v>
      </c>
      <c r="D33" s="164">
        <f>D34</f>
        <v>11008300</v>
      </c>
      <c r="E33" s="164">
        <f>E35+E36+E37+E38</f>
        <v>3526690.77</v>
      </c>
      <c r="F33" s="32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8"/>
      <c r="AE33" s="48"/>
      <c r="AF33" s="48"/>
      <c r="AG33" s="48"/>
      <c r="AH33" s="48"/>
      <c r="AI33" s="48"/>
      <c r="AJ33" s="48"/>
    </row>
    <row r="34" spans="1:36" s="7" customFormat="1" ht="31.5" customHeight="1" x14ac:dyDescent="0.25">
      <c r="A34" s="104" t="s">
        <v>184</v>
      </c>
      <c r="B34" s="59" t="s">
        <v>87</v>
      </c>
      <c r="C34" s="107" t="s">
        <v>1139</v>
      </c>
      <c r="D34" s="165">
        <v>11008300</v>
      </c>
      <c r="E34" s="165">
        <f>E35+E36+E37+E38</f>
        <v>3526690.77</v>
      </c>
      <c r="F34" s="327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6"/>
      <c r="AE34" s="6"/>
      <c r="AF34" s="6"/>
      <c r="AG34" s="6"/>
      <c r="AH34" s="6"/>
      <c r="AI34" s="6"/>
      <c r="AJ34" s="6"/>
    </row>
    <row r="35" spans="1:36" s="7" customFormat="1" ht="72.75" customHeight="1" x14ac:dyDescent="0.25">
      <c r="A35" s="104" t="s">
        <v>185</v>
      </c>
      <c r="B35" s="59" t="s">
        <v>87</v>
      </c>
      <c r="C35" s="107" t="s">
        <v>252</v>
      </c>
      <c r="D35" s="165"/>
      <c r="E35" s="165">
        <v>1658647.19</v>
      </c>
      <c r="F35" s="327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6"/>
      <c r="AE35" s="6"/>
      <c r="AF35" s="6"/>
      <c r="AG35" s="6"/>
      <c r="AH35" s="6"/>
      <c r="AI35" s="6"/>
      <c r="AJ35" s="6"/>
    </row>
    <row r="36" spans="1:36" s="7" customFormat="1" ht="78" customHeight="1" x14ac:dyDescent="0.25">
      <c r="A36" s="103" t="s">
        <v>186</v>
      </c>
      <c r="B36" s="59" t="s">
        <v>87</v>
      </c>
      <c r="C36" s="107" t="s">
        <v>253</v>
      </c>
      <c r="D36" s="165"/>
      <c r="E36" s="165">
        <v>10562.62</v>
      </c>
      <c r="F36" s="327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6"/>
      <c r="AE36" s="6"/>
      <c r="AF36" s="6"/>
      <c r="AG36" s="6"/>
      <c r="AH36" s="6"/>
      <c r="AI36" s="6"/>
      <c r="AJ36" s="6"/>
    </row>
    <row r="37" spans="1:36" s="7" customFormat="1" ht="71.25" customHeight="1" x14ac:dyDescent="0.25">
      <c r="A37" s="105" t="s">
        <v>187</v>
      </c>
      <c r="B37" s="59" t="s">
        <v>87</v>
      </c>
      <c r="C37" s="107" t="s">
        <v>287</v>
      </c>
      <c r="D37" s="165"/>
      <c r="E37" s="165">
        <v>2205003.5</v>
      </c>
      <c r="F37" s="327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6"/>
      <c r="AE37" s="6"/>
      <c r="AF37" s="6"/>
      <c r="AG37" s="6"/>
      <c r="AH37" s="6"/>
      <c r="AI37" s="6"/>
      <c r="AJ37" s="6"/>
    </row>
    <row r="38" spans="1:36" s="7" customFormat="1" ht="75" customHeight="1" x14ac:dyDescent="0.25">
      <c r="A38" s="104" t="s">
        <v>188</v>
      </c>
      <c r="B38" s="59" t="s">
        <v>87</v>
      </c>
      <c r="C38" s="107" t="s">
        <v>1082</v>
      </c>
      <c r="D38" s="165"/>
      <c r="E38" s="165">
        <v>-347522.54</v>
      </c>
      <c r="F38" s="32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6"/>
      <c r="AE38" s="6"/>
      <c r="AF38" s="6"/>
      <c r="AG38" s="6"/>
      <c r="AH38" s="6"/>
      <c r="AI38" s="6"/>
      <c r="AJ38" s="6"/>
    </row>
    <row r="39" spans="1:36" s="7" customFormat="1" ht="16.5" customHeight="1" x14ac:dyDescent="0.25">
      <c r="A39" s="102" t="s">
        <v>297</v>
      </c>
      <c r="B39" s="59" t="s">
        <v>87</v>
      </c>
      <c r="C39" s="110" t="s">
        <v>296</v>
      </c>
      <c r="D39" s="164">
        <f>D40</f>
        <v>2500</v>
      </c>
      <c r="E39" s="164">
        <f>E41</f>
        <v>37215.5</v>
      </c>
      <c r="F39" s="326">
        <f>D39-E39</f>
        <v>-34715.5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6"/>
      <c r="AE39" s="6"/>
      <c r="AF39" s="6"/>
      <c r="AG39" s="6"/>
      <c r="AH39" s="6"/>
      <c r="AI39" s="6"/>
      <c r="AJ39" s="6"/>
    </row>
    <row r="40" spans="1:36" s="10" customFormat="1" ht="14.25" customHeight="1" x14ac:dyDescent="0.25">
      <c r="A40" s="419" t="s">
        <v>1395</v>
      </c>
      <c r="B40" s="59" t="s">
        <v>87</v>
      </c>
      <c r="C40" s="111" t="s">
        <v>1303</v>
      </c>
      <c r="D40" s="167">
        <v>2500</v>
      </c>
      <c r="E40" s="167">
        <f t="shared" ref="E40" si="3">E41</f>
        <v>37215.5</v>
      </c>
      <c r="F40" s="326">
        <f>D40-E40</f>
        <v>-34715.5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9"/>
      <c r="AE40" s="9"/>
      <c r="AF40" s="9"/>
      <c r="AG40" s="9"/>
      <c r="AH40" s="9"/>
      <c r="AI40" s="9"/>
      <c r="AJ40" s="9"/>
    </row>
    <row r="41" spans="1:36" s="10" customFormat="1" ht="14.25" customHeight="1" x14ac:dyDescent="0.25">
      <c r="A41" s="419" t="s">
        <v>1395</v>
      </c>
      <c r="B41" s="59" t="s">
        <v>87</v>
      </c>
      <c r="C41" s="112" t="s">
        <v>1304</v>
      </c>
      <c r="D41" s="166"/>
      <c r="E41" s="166">
        <f>E42+E43</f>
        <v>37215.5</v>
      </c>
      <c r="F41" s="32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9"/>
      <c r="AE41" s="9"/>
      <c r="AF41" s="9"/>
      <c r="AG41" s="9"/>
      <c r="AH41" s="9"/>
      <c r="AI41" s="9"/>
      <c r="AJ41" s="9"/>
    </row>
    <row r="42" spans="1:36" s="10" customFormat="1" ht="37.5" customHeight="1" x14ac:dyDescent="0.25">
      <c r="A42" s="419" t="s">
        <v>1413</v>
      </c>
      <c r="B42" s="59" t="s">
        <v>87</v>
      </c>
      <c r="C42" s="112" t="s">
        <v>1412</v>
      </c>
      <c r="D42" s="166"/>
      <c r="E42" s="166">
        <v>27715.5</v>
      </c>
      <c r="F42" s="32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9"/>
      <c r="AE42" s="9"/>
      <c r="AF42" s="9"/>
      <c r="AG42" s="9"/>
      <c r="AH42" s="9"/>
      <c r="AI42" s="9"/>
      <c r="AJ42" s="9"/>
    </row>
    <row r="43" spans="1:36" s="10" customFormat="1" ht="29.25" customHeight="1" x14ac:dyDescent="0.25">
      <c r="A43" s="420" t="s">
        <v>1532</v>
      </c>
      <c r="B43" s="418" t="s">
        <v>87</v>
      </c>
      <c r="C43" s="112" t="s">
        <v>1533</v>
      </c>
      <c r="D43" s="166"/>
      <c r="E43" s="166">
        <v>9500</v>
      </c>
      <c r="F43" s="32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9"/>
      <c r="AE43" s="9"/>
      <c r="AF43" s="9"/>
      <c r="AG43" s="9"/>
      <c r="AH43" s="9"/>
      <c r="AI43" s="9"/>
      <c r="AJ43" s="9"/>
    </row>
    <row r="44" spans="1:36" s="52" customFormat="1" ht="16.5" customHeight="1" x14ac:dyDescent="0.25">
      <c r="A44" s="102" t="s">
        <v>189</v>
      </c>
      <c r="B44" s="59" t="s">
        <v>87</v>
      </c>
      <c r="C44" s="110" t="s">
        <v>254</v>
      </c>
      <c r="D44" s="164">
        <f>D45+D49</f>
        <v>62703900</v>
      </c>
      <c r="E44" s="164">
        <f>E45+E49</f>
        <v>13579815.589999998</v>
      </c>
      <c r="F44" s="329">
        <f>D44-E44</f>
        <v>49124084.410000004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1"/>
      <c r="AE44" s="51"/>
      <c r="AF44" s="51"/>
      <c r="AG44" s="51"/>
      <c r="AH44" s="51"/>
      <c r="AI44" s="51"/>
      <c r="AJ44" s="51"/>
    </row>
    <row r="45" spans="1:36" s="10" customFormat="1" ht="17.25" customHeight="1" x14ac:dyDescent="0.25">
      <c r="A45" s="102" t="s">
        <v>190</v>
      </c>
      <c r="B45" s="59" t="s">
        <v>87</v>
      </c>
      <c r="C45" s="111" t="s">
        <v>255</v>
      </c>
      <c r="D45" s="167">
        <v>5159000</v>
      </c>
      <c r="E45" s="167">
        <f t="shared" ref="E45" si="4">E46</f>
        <v>444999.85</v>
      </c>
      <c r="F45" s="329"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9"/>
      <c r="AE45" s="9"/>
      <c r="AF45" s="9"/>
      <c r="AG45" s="9"/>
      <c r="AH45" s="9"/>
      <c r="AI45" s="9"/>
      <c r="AJ45" s="9"/>
    </row>
    <row r="46" spans="1:36" s="10" customFormat="1" ht="43.5" customHeight="1" x14ac:dyDescent="0.25">
      <c r="A46" s="104" t="s">
        <v>154</v>
      </c>
      <c r="B46" s="59" t="s">
        <v>87</v>
      </c>
      <c r="C46" s="114" t="s">
        <v>256</v>
      </c>
      <c r="D46" s="165"/>
      <c r="E46" s="165">
        <v>444999.85</v>
      </c>
      <c r="F46" s="32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9"/>
      <c r="AE46" s="9"/>
      <c r="AF46" s="9"/>
      <c r="AG46" s="9"/>
      <c r="AH46" s="9"/>
      <c r="AI46" s="9"/>
      <c r="AJ46" s="9"/>
    </row>
    <row r="47" spans="1:36" s="35" customFormat="1" ht="84.75" hidden="1" customHeight="1" x14ac:dyDescent="0.25">
      <c r="A47" s="104" t="s">
        <v>191</v>
      </c>
      <c r="B47" s="59" t="s">
        <v>87</v>
      </c>
      <c r="C47" s="114" t="s">
        <v>257</v>
      </c>
      <c r="D47" s="165"/>
      <c r="E47" s="165"/>
      <c r="F47" s="327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4"/>
      <c r="AE47" s="34"/>
      <c r="AF47" s="34"/>
      <c r="AG47" s="34"/>
      <c r="AH47" s="34"/>
      <c r="AI47" s="34"/>
      <c r="AJ47" s="34"/>
    </row>
    <row r="48" spans="1:36" s="35" customFormat="1" ht="63.75" hidden="1" customHeight="1" x14ac:dyDescent="0.25">
      <c r="A48" s="104" t="s">
        <v>192</v>
      </c>
      <c r="B48" s="59" t="s">
        <v>87</v>
      </c>
      <c r="C48" s="114" t="s">
        <v>193</v>
      </c>
      <c r="D48" s="165"/>
      <c r="E48" s="165"/>
      <c r="F48" s="327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4"/>
      <c r="AE48" s="34"/>
      <c r="AF48" s="34"/>
      <c r="AG48" s="34"/>
      <c r="AH48" s="34"/>
      <c r="AI48" s="34"/>
      <c r="AJ48" s="34"/>
    </row>
    <row r="49" spans="1:36" s="42" customFormat="1" x14ac:dyDescent="0.25">
      <c r="A49" s="102" t="s">
        <v>92</v>
      </c>
      <c r="B49" s="59" t="s">
        <v>87</v>
      </c>
      <c r="C49" s="106" t="s">
        <v>290</v>
      </c>
      <c r="D49" s="167">
        <v>57544900</v>
      </c>
      <c r="E49" s="167">
        <f>E50+E56</f>
        <v>13134815.739999998</v>
      </c>
      <c r="F49" s="329">
        <f>D49-E49</f>
        <v>44410084.260000005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41"/>
      <c r="AE49" s="41"/>
      <c r="AF49" s="41"/>
      <c r="AG49" s="41"/>
      <c r="AH49" s="41"/>
      <c r="AI49" s="41"/>
      <c r="AJ49" s="41"/>
    </row>
    <row r="50" spans="1:36" s="42" customFormat="1" x14ac:dyDescent="0.25">
      <c r="A50" s="102" t="s">
        <v>158</v>
      </c>
      <c r="B50" s="59" t="s">
        <v>87</v>
      </c>
      <c r="C50" s="106" t="s">
        <v>291</v>
      </c>
      <c r="D50" s="167"/>
      <c r="E50" s="167">
        <f>E51</f>
        <v>11202985.779999999</v>
      </c>
      <c r="F50" s="329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41"/>
      <c r="AE50" s="41"/>
      <c r="AF50" s="41"/>
      <c r="AG50" s="41"/>
      <c r="AH50" s="41"/>
      <c r="AI50" s="41"/>
      <c r="AJ50" s="41"/>
    </row>
    <row r="51" spans="1:36" s="7" customFormat="1" ht="36" customHeight="1" x14ac:dyDescent="0.25">
      <c r="A51" s="104" t="s">
        <v>194</v>
      </c>
      <c r="B51" s="59" t="s">
        <v>87</v>
      </c>
      <c r="C51" s="107" t="s">
        <v>258</v>
      </c>
      <c r="D51" s="165"/>
      <c r="E51" s="165">
        <v>11202985.779999999</v>
      </c>
      <c r="F51" s="327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6"/>
      <c r="AE51" s="6"/>
      <c r="AF51" s="6"/>
      <c r="AG51" s="6"/>
      <c r="AH51" s="6"/>
      <c r="AI51" s="6"/>
      <c r="AJ51" s="6"/>
    </row>
    <row r="52" spans="1:36" s="35" customFormat="1" ht="74.25" hidden="1" customHeight="1" x14ac:dyDescent="0.25">
      <c r="A52" s="104" t="s">
        <v>195</v>
      </c>
      <c r="B52" s="59" t="s">
        <v>87</v>
      </c>
      <c r="C52" s="107" t="s">
        <v>259</v>
      </c>
      <c r="D52" s="165"/>
      <c r="E52" s="165"/>
      <c r="F52" s="327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4"/>
      <c r="AE52" s="34"/>
      <c r="AF52" s="34"/>
      <c r="AG52" s="34"/>
      <c r="AH52" s="34"/>
      <c r="AI52" s="34"/>
      <c r="AJ52" s="34"/>
    </row>
    <row r="53" spans="1:36" s="35" customFormat="1" ht="53.25" hidden="1" customHeight="1" x14ac:dyDescent="0.25">
      <c r="A53" s="104" t="s">
        <v>241</v>
      </c>
      <c r="B53" s="59" t="s">
        <v>87</v>
      </c>
      <c r="C53" s="114" t="s">
        <v>260</v>
      </c>
      <c r="D53" s="165"/>
      <c r="E53" s="165"/>
      <c r="F53" s="327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4"/>
      <c r="AE53" s="34"/>
      <c r="AF53" s="34"/>
      <c r="AG53" s="34"/>
      <c r="AH53" s="34"/>
      <c r="AI53" s="34"/>
      <c r="AJ53" s="34"/>
    </row>
    <row r="54" spans="1:36" s="35" customFormat="1" ht="74.25" hidden="1" customHeight="1" x14ac:dyDescent="0.25">
      <c r="A54" s="104" t="s">
        <v>196</v>
      </c>
      <c r="B54" s="59" t="s">
        <v>87</v>
      </c>
      <c r="C54" s="114" t="s">
        <v>261</v>
      </c>
      <c r="D54" s="165"/>
      <c r="E54" s="165"/>
      <c r="F54" s="327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4"/>
      <c r="AE54" s="34"/>
      <c r="AF54" s="34"/>
      <c r="AG54" s="34"/>
      <c r="AH54" s="34"/>
      <c r="AI54" s="34"/>
      <c r="AJ54" s="34"/>
    </row>
    <row r="55" spans="1:36" s="35" customFormat="1" ht="54.75" hidden="1" customHeight="1" x14ac:dyDescent="0.25">
      <c r="A55" s="104" t="s">
        <v>197</v>
      </c>
      <c r="B55" s="59" t="s">
        <v>87</v>
      </c>
      <c r="C55" s="107" t="s">
        <v>262</v>
      </c>
      <c r="D55" s="165"/>
      <c r="E55" s="165"/>
      <c r="F55" s="327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4"/>
      <c r="AE55" s="34"/>
      <c r="AF55" s="34"/>
      <c r="AG55" s="34"/>
      <c r="AH55" s="34"/>
      <c r="AI55" s="34"/>
      <c r="AJ55" s="34"/>
    </row>
    <row r="56" spans="1:36" s="42" customFormat="1" x14ac:dyDescent="0.25">
      <c r="A56" s="102" t="s">
        <v>198</v>
      </c>
      <c r="B56" s="59" t="s">
        <v>87</v>
      </c>
      <c r="C56" s="106" t="s">
        <v>263</v>
      </c>
      <c r="D56" s="167"/>
      <c r="E56" s="167">
        <f>E57</f>
        <v>1931829.96</v>
      </c>
      <c r="F56" s="329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41"/>
      <c r="AE56" s="41"/>
      <c r="AF56" s="41"/>
      <c r="AG56" s="41"/>
      <c r="AH56" s="41"/>
      <c r="AI56" s="41"/>
      <c r="AJ56" s="41"/>
    </row>
    <row r="57" spans="1:36" s="10" customFormat="1" ht="36.75" customHeight="1" x14ac:dyDescent="0.25">
      <c r="A57" s="104" t="s">
        <v>199</v>
      </c>
      <c r="B57" s="59" t="s">
        <v>87</v>
      </c>
      <c r="C57" s="113" t="s">
        <v>264</v>
      </c>
      <c r="D57" s="166"/>
      <c r="E57" s="166">
        <v>1931829.96</v>
      </c>
      <c r="F57" s="32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9"/>
      <c r="AE57" s="9"/>
      <c r="AF57" s="9"/>
      <c r="AG57" s="9"/>
      <c r="AH57" s="9"/>
      <c r="AI57" s="9"/>
      <c r="AJ57" s="9"/>
    </row>
    <row r="58" spans="1:36" s="35" customFormat="1" ht="74.25" hidden="1" customHeight="1" x14ac:dyDescent="0.25">
      <c r="A58" s="104" t="s">
        <v>200</v>
      </c>
      <c r="B58" s="59" t="s">
        <v>87</v>
      </c>
      <c r="C58" s="107" t="s">
        <v>265</v>
      </c>
      <c r="D58" s="165"/>
      <c r="E58" s="165"/>
      <c r="F58" s="327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4"/>
      <c r="AE58" s="34"/>
      <c r="AF58" s="34"/>
      <c r="AG58" s="34"/>
      <c r="AH58" s="34"/>
      <c r="AI58" s="34"/>
      <c r="AJ58" s="34"/>
    </row>
    <row r="59" spans="1:36" s="40" customFormat="1" ht="53.25" hidden="1" customHeight="1" x14ac:dyDescent="0.25">
      <c r="A59" s="104" t="s">
        <v>201</v>
      </c>
      <c r="B59" s="59" t="s">
        <v>87</v>
      </c>
      <c r="C59" s="107" t="s">
        <v>266</v>
      </c>
      <c r="D59" s="165"/>
      <c r="E59" s="165"/>
      <c r="F59" s="32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9"/>
      <c r="AE59" s="39"/>
      <c r="AF59" s="39"/>
      <c r="AG59" s="39"/>
      <c r="AH59" s="39"/>
      <c r="AI59" s="39"/>
      <c r="AJ59" s="39"/>
    </row>
    <row r="60" spans="1:36" s="35" customFormat="1" ht="42.75" hidden="1" customHeight="1" x14ac:dyDescent="0.25">
      <c r="A60" s="104" t="s">
        <v>202</v>
      </c>
      <c r="B60" s="59" t="s">
        <v>87</v>
      </c>
      <c r="C60" s="107" t="s">
        <v>267</v>
      </c>
      <c r="D60" s="165"/>
      <c r="E60" s="165"/>
      <c r="F60" s="327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4"/>
      <c r="AE60" s="34"/>
      <c r="AF60" s="34"/>
      <c r="AG60" s="34"/>
      <c r="AH60" s="34"/>
      <c r="AI60" s="34"/>
      <c r="AJ60" s="34"/>
    </row>
    <row r="61" spans="1:36" s="81" customFormat="1" ht="18" customHeight="1" x14ac:dyDescent="0.25">
      <c r="A61" s="101" t="s">
        <v>904</v>
      </c>
      <c r="B61" s="59" t="s">
        <v>87</v>
      </c>
      <c r="C61" s="109"/>
      <c r="D61" s="164">
        <f>D62+D73+D77+D84+D100</f>
        <v>23012700</v>
      </c>
      <c r="E61" s="164">
        <f>E62+E73+E77+E84+E100</f>
        <v>7390356.1200000001</v>
      </c>
      <c r="F61" s="329">
        <f>D61-E61</f>
        <v>15622343.879999999</v>
      </c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80"/>
      <c r="AE61" s="80"/>
      <c r="AF61" s="80"/>
      <c r="AG61" s="80"/>
      <c r="AH61" s="80"/>
      <c r="AI61" s="80"/>
      <c r="AJ61" s="80"/>
    </row>
    <row r="62" spans="1:36" s="54" customFormat="1" ht="39.75" customHeight="1" x14ac:dyDescent="0.25">
      <c r="A62" s="102" t="s">
        <v>203</v>
      </c>
      <c r="B62" s="59" t="s">
        <v>87</v>
      </c>
      <c r="C62" s="109" t="s">
        <v>268</v>
      </c>
      <c r="D62" s="164">
        <f>D63+D70</f>
        <v>15192700</v>
      </c>
      <c r="E62" s="164">
        <f>E63+E70</f>
        <v>5964081.0999999996</v>
      </c>
      <c r="F62" s="329">
        <f>D62-E62</f>
        <v>9228618.9000000004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53"/>
      <c r="AE62" s="53"/>
      <c r="AF62" s="53"/>
      <c r="AG62" s="53"/>
      <c r="AH62" s="53"/>
      <c r="AI62" s="53"/>
      <c r="AJ62" s="53"/>
    </row>
    <row r="63" spans="1:36" s="42" customFormat="1" ht="85.5" customHeight="1" x14ac:dyDescent="0.25">
      <c r="A63" s="126" t="s">
        <v>204</v>
      </c>
      <c r="B63" s="59" t="s">
        <v>87</v>
      </c>
      <c r="C63" s="109" t="s">
        <v>269</v>
      </c>
      <c r="D63" s="167">
        <v>12330500</v>
      </c>
      <c r="E63" s="167">
        <f>E64+E68</f>
        <v>4944144.13</v>
      </c>
      <c r="F63" s="329">
        <f>D63-E63</f>
        <v>7386355.8700000001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41"/>
      <c r="AE63" s="41"/>
      <c r="AF63" s="41"/>
      <c r="AG63" s="41"/>
      <c r="AH63" s="41"/>
      <c r="AI63" s="41"/>
      <c r="AJ63" s="41"/>
    </row>
    <row r="64" spans="1:36" s="42" customFormat="1" ht="60" customHeight="1" x14ac:dyDescent="0.25">
      <c r="A64" s="102" t="s">
        <v>205</v>
      </c>
      <c r="B64" s="59" t="s">
        <v>87</v>
      </c>
      <c r="C64" s="109" t="s">
        <v>270</v>
      </c>
      <c r="D64" s="167"/>
      <c r="E64" s="167">
        <f>E65</f>
        <v>4566271.0199999996</v>
      </c>
      <c r="F64" s="329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41"/>
      <c r="AE64" s="41"/>
      <c r="AF64" s="41"/>
      <c r="AG64" s="41"/>
      <c r="AH64" s="41"/>
      <c r="AI64" s="41"/>
      <c r="AJ64" s="41"/>
    </row>
    <row r="65" spans="1:36" s="7" customFormat="1" ht="69" customHeight="1" x14ac:dyDescent="0.25">
      <c r="A65" s="419" t="s">
        <v>1396</v>
      </c>
      <c r="B65" s="59" t="s">
        <v>87</v>
      </c>
      <c r="C65" s="107" t="s">
        <v>271</v>
      </c>
      <c r="D65" s="165"/>
      <c r="E65" s="165">
        <v>4566271.0199999996</v>
      </c>
      <c r="F65" s="327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6"/>
      <c r="AE65" s="6"/>
      <c r="AF65" s="6"/>
      <c r="AG65" s="6"/>
      <c r="AH65" s="6"/>
      <c r="AI65" s="6"/>
      <c r="AJ65" s="6"/>
    </row>
    <row r="66" spans="1:36" s="42" customFormat="1" ht="99" hidden="1" customHeight="1" x14ac:dyDescent="0.25">
      <c r="A66" s="104" t="s">
        <v>250</v>
      </c>
      <c r="B66" s="59" t="s">
        <v>87</v>
      </c>
      <c r="C66" s="111" t="s">
        <v>272</v>
      </c>
      <c r="D66" s="167"/>
      <c r="E66" s="167">
        <f>E67</f>
        <v>0</v>
      </c>
      <c r="F66" s="329">
        <f>D66-E66</f>
        <v>0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41"/>
      <c r="AE66" s="41"/>
      <c r="AF66" s="41"/>
      <c r="AG66" s="41"/>
      <c r="AH66" s="41"/>
      <c r="AI66" s="41"/>
      <c r="AJ66" s="41"/>
    </row>
    <row r="67" spans="1:36" s="7" customFormat="1" ht="66" hidden="1" customHeight="1" x14ac:dyDescent="0.25">
      <c r="A67" s="104" t="s">
        <v>249</v>
      </c>
      <c r="B67" s="59" t="s">
        <v>87</v>
      </c>
      <c r="C67" s="112" t="s">
        <v>294</v>
      </c>
      <c r="D67" s="165"/>
      <c r="E67" s="165"/>
      <c r="F67" s="327">
        <f>D67-E67</f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6"/>
      <c r="AE67" s="6"/>
      <c r="AF67" s="6"/>
      <c r="AG67" s="6"/>
      <c r="AH67" s="6"/>
      <c r="AI67" s="6"/>
      <c r="AJ67" s="6"/>
    </row>
    <row r="68" spans="1:36" s="42" customFormat="1" ht="42" customHeight="1" x14ac:dyDescent="0.25">
      <c r="A68" s="419" t="s">
        <v>1397</v>
      </c>
      <c r="B68" s="59" t="s">
        <v>87</v>
      </c>
      <c r="C68" s="114" t="s">
        <v>1083</v>
      </c>
      <c r="D68" s="166"/>
      <c r="E68" s="166">
        <f>E69</f>
        <v>377873.11</v>
      </c>
      <c r="F68" s="329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41"/>
      <c r="AE68" s="41"/>
      <c r="AF68" s="41"/>
      <c r="AG68" s="41"/>
      <c r="AH68" s="41"/>
      <c r="AI68" s="41"/>
      <c r="AJ68" s="41"/>
    </row>
    <row r="69" spans="1:36" s="7" customFormat="1" ht="34.5" x14ac:dyDescent="0.25">
      <c r="A69" s="104" t="s">
        <v>206</v>
      </c>
      <c r="B69" s="59" t="s">
        <v>87</v>
      </c>
      <c r="C69" s="107" t="s">
        <v>273</v>
      </c>
      <c r="D69" s="165"/>
      <c r="E69" s="165">
        <v>377873.11</v>
      </c>
      <c r="F69" s="327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6"/>
      <c r="AE69" s="6"/>
      <c r="AF69" s="6"/>
      <c r="AG69" s="6"/>
      <c r="AH69" s="6"/>
      <c r="AI69" s="6"/>
      <c r="AJ69" s="6"/>
    </row>
    <row r="70" spans="1:36" s="42" customFormat="1" ht="79.5" x14ac:dyDescent="0.25">
      <c r="A70" s="419" t="s">
        <v>1398</v>
      </c>
      <c r="B70" s="59" t="s">
        <v>87</v>
      </c>
      <c r="C70" s="110" t="s">
        <v>1301</v>
      </c>
      <c r="D70" s="167">
        <v>2862200</v>
      </c>
      <c r="E70" s="167">
        <f>E72</f>
        <v>1019936.97</v>
      </c>
      <c r="F70" s="329">
        <f>D70-E70</f>
        <v>1842263.03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41"/>
      <c r="AE70" s="41"/>
      <c r="AF70" s="41"/>
      <c r="AG70" s="41"/>
      <c r="AH70" s="41"/>
      <c r="AI70" s="41"/>
      <c r="AJ70" s="41"/>
    </row>
    <row r="71" spans="1:36" s="42" customFormat="1" ht="68.25" x14ac:dyDescent="0.25">
      <c r="A71" s="419" t="s">
        <v>1399</v>
      </c>
      <c r="B71" s="59" t="s">
        <v>87</v>
      </c>
      <c r="C71" s="110" t="s">
        <v>1084</v>
      </c>
      <c r="D71" s="167"/>
      <c r="E71" s="167">
        <f>E72</f>
        <v>1019936.97</v>
      </c>
      <c r="F71" s="329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41"/>
      <c r="AE71" s="41"/>
      <c r="AF71" s="41"/>
      <c r="AG71" s="41"/>
      <c r="AH71" s="41"/>
      <c r="AI71" s="41"/>
      <c r="AJ71" s="41"/>
    </row>
    <row r="72" spans="1:36" s="7" customFormat="1" ht="69.75" customHeight="1" x14ac:dyDescent="0.25">
      <c r="A72" s="419" t="s">
        <v>1400</v>
      </c>
      <c r="B72" s="59" t="s">
        <v>87</v>
      </c>
      <c r="C72" s="107" t="s">
        <v>303</v>
      </c>
      <c r="D72" s="165"/>
      <c r="E72" s="165">
        <v>1019936.97</v>
      </c>
      <c r="F72" s="32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6"/>
      <c r="AE72" s="6"/>
      <c r="AF72" s="6"/>
      <c r="AG72" s="6"/>
      <c r="AH72" s="6"/>
      <c r="AI72" s="6"/>
      <c r="AJ72" s="6"/>
    </row>
    <row r="73" spans="1:36" s="365" customFormat="1" ht="23.25" hidden="1" customHeight="1" x14ac:dyDescent="0.25">
      <c r="A73" s="421" t="s">
        <v>301</v>
      </c>
      <c r="B73" s="59" t="s">
        <v>87</v>
      </c>
      <c r="C73" s="109" t="s">
        <v>298</v>
      </c>
      <c r="D73" s="55">
        <f>D74</f>
        <v>0</v>
      </c>
      <c r="E73" s="55">
        <f t="shared" ref="E73" si="5">E74</f>
        <v>0</v>
      </c>
      <c r="F73" s="329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64"/>
      <c r="AE73" s="364"/>
      <c r="AF73" s="364"/>
      <c r="AG73" s="364"/>
      <c r="AH73" s="364"/>
      <c r="AI73" s="364"/>
      <c r="AJ73" s="364"/>
    </row>
    <row r="74" spans="1:36" s="365" customFormat="1" ht="10.5" hidden="1" customHeight="1" x14ac:dyDescent="0.25">
      <c r="A74" s="421" t="s">
        <v>300</v>
      </c>
      <c r="B74" s="59" t="s">
        <v>87</v>
      </c>
      <c r="C74" s="422" t="s">
        <v>320</v>
      </c>
      <c r="D74" s="423">
        <f>D76</f>
        <v>0</v>
      </c>
      <c r="E74" s="423">
        <f>E75</f>
        <v>0</v>
      </c>
      <c r="F74" s="424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64"/>
      <c r="AE74" s="364"/>
      <c r="AF74" s="364"/>
      <c r="AG74" s="364"/>
      <c r="AH74" s="364"/>
      <c r="AI74" s="364"/>
      <c r="AJ74" s="364"/>
    </row>
    <row r="75" spans="1:36" s="365" customFormat="1" ht="14.25" hidden="1" customHeight="1" x14ac:dyDescent="0.25">
      <c r="A75" s="419" t="s">
        <v>1401</v>
      </c>
      <c r="B75" s="59" t="s">
        <v>87</v>
      </c>
      <c r="C75" s="425" t="s">
        <v>1409</v>
      </c>
      <c r="D75" s="56">
        <f>D76</f>
        <v>0</v>
      </c>
      <c r="E75" s="56">
        <f>E76</f>
        <v>0</v>
      </c>
      <c r="F75" s="326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64"/>
      <c r="AE75" s="364"/>
      <c r="AF75" s="364"/>
      <c r="AG75" s="364"/>
      <c r="AH75" s="364"/>
      <c r="AI75" s="364"/>
      <c r="AJ75" s="364"/>
    </row>
    <row r="76" spans="1:36" s="365" customFormat="1" ht="12.75" hidden="1" customHeight="1" x14ac:dyDescent="0.25">
      <c r="A76" s="311" t="s">
        <v>302</v>
      </c>
      <c r="B76" s="59" t="s">
        <v>87</v>
      </c>
      <c r="C76" s="426" t="s">
        <v>299</v>
      </c>
      <c r="D76" s="427">
        <v>0</v>
      </c>
      <c r="E76" s="427">
        <v>0</v>
      </c>
      <c r="F76" s="428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64"/>
      <c r="AE76" s="364"/>
      <c r="AF76" s="364"/>
      <c r="AG76" s="364"/>
      <c r="AH76" s="364"/>
      <c r="AI76" s="364"/>
      <c r="AJ76" s="364"/>
    </row>
    <row r="77" spans="1:36" s="49" customFormat="1" ht="27" customHeight="1" x14ac:dyDescent="0.25">
      <c r="A77" s="102" t="s">
        <v>207</v>
      </c>
      <c r="B77" s="59" t="s">
        <v>87</v>
      </c>
      <c r="C77" s="109" t="s">
        <v>274</v>
      </c>
      <c r="D77" s="164">
        <f>D78+D81</f>
        <v>7500000</v>
      </c>
      <c r="E77" s="164">
        <f>E78+E81</f>
        <v>542976.61</v>
      </c>
      <c r="F77" s="329">
        <f>D77-E77</f>
        <v>6957023.3899999997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8"/>
      <c r="AE77" s="48"/>
      <c r="AF77" s="48"/>
      <c r="AG77" s="48"/>
      <c r="AH77" s="48"/>
      <c r="AI77" s="48"/>
      <c r="AJ77" s="48"/>
    </row>
    <row r="78" spans="1:36" s="42" customFormat="1" ht="75" customHeight="1" x14ac:dyDescent="0.25">
      <c r="A78" s="126" t="s">
        <v>208</v>
      </c>
      <c r="B78" s="59" t="s">
        <v>87</v>
      </c>
      <c r="C78" s="106" t="s">
        <v>275</v>
      </c>
      <c r="D78" s="167">
        <v>0</v>
      </c>
      <c r="E78" s="167">
        <f>E79</f>
        <v>130224.75</v>
      </c>
      <c r="F78" s="329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41"/>
      <c r="AE78" s="41"/>
      <c r="AF78" s="41"/>
      <c r="AG78" s="41"/>
      <c r="AH78" s="41"/>
      <c r="AI78" s="41"/>
      <c r="AJ78" s="41"/>
    </row>
    <row r="79" spans="1:36" s="7" customFormat="1" ht="85.5" customHeight="1" x14ac:dyDescent="0.25">
      <c r="A79" s="103" t="s">
        <v>155</v>
      </c>
      <c r="B79" s="59" t="s">
        <v>87</v>
      </c>
      <c r="C79" s="107" t="s">
        <v>276</v>
      </c>
      <c r="D79" s="165">
        <v>0</v>
      </c>
      <c r="E79" s="165">
        <f>E80</f>
        <v>130224.75</v>
      </c>
      <c r="F79" s="32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6"/>
      <c r="AE79" s="6"/>
      <c r="AF79" s="6"/>
      <c r="AG79" s="6"/>
      <c r="AH79" s="6"/>
      <c r="AI79" s="6"/>
      <c r="AJ79" s="6"/>
    </row>
    <row r="80" spans="1:36" s="7" customFormat="1" ht="84.75" customHeight="1" x14ac:dyDescent="0.25">
      <c r="A80" s="103" t="s">
        <v>155</v>
      </c>
      <c r="B80" s="59" t="s">
        <v>87</v>
      </c>
      <c r="C80" s="107" t="s">
        <v>1432</v>
      </c>
      <c r="D80" s="165">
        <v>0</v>
      </c>
      <c r="E80" s="165">
        <v>130224.75</v>
      </c>
      <c r="F80" s="329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6"/>
      <c r="AE80" s="6"/>
      <c r="AF80" s="6"/>
      <c r="AG80" s="6"/>
      <c r="AH80" s="6"/>
      <c r="AI80" s="6"/>
      <c r="AJ80" s="6"/>
    </row>
    <row r="81" spans="1:36" s="42" customFormat="1" ht="24" customHeight="1" x14ac:dyDescent="0.25">
      <c r="A81" s="419" t="s">
        <v>1402</v>
      </c>
      <c r="B81" s="59" t="s">
        <v>87</v>
      </c>
      <c r="C81" s="106" t="s">
        <v>277</v>
      </c>
      <c r="D81" s="167">
        <v>7500000</v>
      </c>
      <c r="E81" s="167">
        <f>E82</f>
        <v>412751.86</v>
      </c>
      <c r="F81" s="329">
        <f>D81-E81</f>
        <v>7087248.1399999997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41"/>
      <c r="AE81" s="41"/>
      <c r="AF81" s="41"/>
      <c r="AG81" s="41"/>
      <c r="AH81" s="41"/>
      <c r="AI81" s="41"/>
      <c r="AJ81" s="41"/>
    </row>
    <row r="82" spans="1:36" s="42" customFormat="1" ht="37.5" customHeight="1" x14ac:dyDescent="0.25">
      <c r="A82" s="419" t="s">
        <v>1403</v>
      </c>
      <c r="B82" s="59" t="s">
        <v>87</v>
      </c>
      <c r="C82" s="106" t="s">
        <v>278</v>
      </c>
      <c r="D82" s="167"/>
      <c r="E82" s="167">
        <f>E83</f>
        <v>412751.86</v>
      </c>
      <c r="F82" s="329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41"/>
      <c r="AE82" s="41"/>
      <c r="AF82" s="41"/>
      <c r="AG82" s="41"/>
      <c r="AH82" s="41"/>
      <c r="AI82" s="41"/>
      <c r="AJ82" s="41"/>
    </row>
    <row r="83" spans="1:36" s="7" customFormat="1" ht="48.75" customHeight="1" x14ac:dyDescent="0.25">
      <c r="A83" s="419" t="s">
        <v>1404</v>
      </c>
      <c r="B83" s="59" t="s">
        <v>87</v>
      </c>
      <c r="C83" s="107" t="s">
        <v>279</v>
      </c>
      <c r="D83" s="165"/>
      <c r="E83" s="165">
        <v>412751.86</v>
      </c>
      <c r="F83" s="327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6"/>
      <c r="AE83" s="6"/>
      <c r="AF83" s="6"/>
      <c r="AG83" s="6"/>
      <c r="AH83" s="6"/>
      <c r="AI83" s="6"/>
      <c r="AJ83" s="6"/>
    </row>
    <row r="84" spans="1:36" s="49" customFormat="1" ht="14.25" customHeight="1" x14ac:dyDescent="0.25">
      <c r="A84" s="310" t="s">
        <v>209</v>
      </c>
      <c r="B84" s="59" t="s">
        <v>87</v>
      </c>
      <c r="C84" s="109" t="s">
        <v>280</v>
      </c>
      <c r="D84" s="55">
        <f>D88+D91+D85</f>
        <v>0</v>
      </c>
      <c r="E84" s="55">
        <f>E88+E91+E85</f>
        <v>652808.03</v>
      </c>
      <c r="F84" s="329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8"/>
      <c r="AE84" s="48"/>
      <c r="AF84" s="48"/>
      <c r="AG84" s="48"/>
      <c r="AH84" s="48"/>
      <c r="AI84" s="48"/>
      <c r="AJ84" s="48"/>
    </row>
    <row r="85" spans="1:36" s="42" customFormat="1" ht="50.25" customHeight="1" x14ac:dyDescent="0.25">
      <c r="A85" s="430" t="s">
        <v>1554</v>
      </c>
      <c r="B85" s="59" t="s">
        <v>87</v>
      </c>
      <c r="C85" s="107" t="s">
        <v>1551</v>
      </c>
      <c r="D85" s="165">
        <f>D86</f>
        <v>0</v>
      </c>
      <c r="E85" s="165">
        <f>E86</f>
        <v>10000</v>
      </c>
      <c r="F85" s="327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41"/>
      <c r="AE85" s="41"/>
      <c r="AF85" s="41"/>
      <c r="AG85" s="41"/>
      <c r="AH85" s="41"/>
      <c r="AI85" s="41"/>
      <c r="AJ85" s="41"/>
    </row>
    <row r="86" spans="1:36" s="42" customFormat="1" ht="49.5" customHeight="1" x14ac:dyDescent="0.25">
      <c r="A86" s="430" t="s">
        <v>1555</v>
      </c>
      <c r="B86" s="59" t="s">
        <v>87</v>
      </c>
      <c r="C86" s="107" t="s">
        <v>1552</v>
      </c>
      <c r="D86" s="165"/>
      <c r="E86" s="165">
        <f>E87</f>
        <v>10000</v>
      </c>
      <c r="F86" s="327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41"/>
      <c r="AE86" s="41"/>
      <c r="AF86" s="41"/>
      <c r="AG86" s="41"/>
      <c r="AH86" s="41"/>
      <c r="AI86" s="41"/>
      <c r="AJ86" s="41"/>
    </row>
    <row r="87" spans="1:36" s="42" customFormat="1" ht="75" customHeight="1" x14ac:dyDescent="0.25">
      <c r="A87" s="430" t="s">
        <v>1556</v>
      </c>
      <c r="B87" s="59" t="s">
        <v>87</v>
      </c>
      <c r="C87" s="107" t="s">
        <v>1553</v>
      </c>
      <c r="D87" s="165"/>
      <c r="E87" s="165">
        <v>10000</v>
      </c>
      <c r="F87" s="327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41"/>
      <c r="AE87" s="41"/>
      <c r="AF87" s="41"/>
      <c r="AG87" s="41"/>
      <c r="AH87" s="41"/>
      <c r="AI87" s="41"/>
      <c r="AJ87" s="41"/>
    </row>
    <row r="88" spans="1:36" s="42" customFormat="1" ht="94.5" customHeight="1" x14ac:dyDescent="0.25">
      <c r="A88" s="429" t="s">
        <v>1515</v>
      </c>
      <c r="B88" s="59" t="s">
        <v>87</v>
      </c>
      <c r="C88" s="107" t="s">
        <v>1547</v>
      </c>
      <c r="D88" s="165">
        <f>D89</f>
        <v>0</v>
      </c>
      <c r="E88" s="165">
        <f>E89</f>
        <v>624208.03</v>
      </c>
      <c r="F88" s="327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41"/>
      <c r="AE88" s="41"/>
      <c r="AF88" s="41"/>
      <c r="AG88" s="41"/>
      <c r="AH88" s="41"/>
      <c r="AI88" s="41"/>
      <c r="AJ88" s="41"/>
    </row>
    <row r="89" spans="1:36" s="42" customFormat="1" ht="84" customHeight="1" x14ac:dyDescent="0.25">
      <c r="A89" s="429" t="s">
        <v>1516</v>
      </c>
      <c r="B89" s="59" t="s">
        <v>87</v>
      </c>
      <c r="C89" s="107" t="s">
        <v>1518</v>
      </c>
      <c r="D89" s="165"/>
      <c r="E89" s="165">
        <f>E90</f>
        <v>624208.03</v>
      </c>
      <c r="F89" s="327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41"/>
      <c r="AE89" s="41"/>
      <c r="AF89" s="41"/>
      <c r="AG89" s="41"/>
      <c r="AH89" s="41"/>
      <c r="AI89" s="41"/>
      <c r="AJ89" s="41"/>
    </row>
    <row r="90" spans="1:36" s="42" customFormat="1" ht="75" customHeight="1" x14ac:dyDescent="0.25">
      <c r="A90" s="430" t="s">
        <v>1517</v>
      </c>
      <c r="B90" s="59" t="s">
        <v>87</v>
      </c>
      <c r="C90" s="107" t="s">
        <v>1519</v>
      </c>
      <c r="D90" s="165"/>
      <c r="E90" s="165">
        <v>624208.03</v>
      </c>
      <c r="F90" s="327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41"/>
      <c r="AE90" s="41"/>
      <c r="AF90" s="41"/>
      <c r="AG90" s="41"/>
      <c r="AH90" s="41"/>
      <c r="AI90" s="41"/>
      <c r="AJ90" s="41"/>
    </row>
    <row r="91" spans="1:36" s="42" customFormat="1" ht="26.25" customHeight="1" x14ac:dyDescent="0.25">
      <c r="A91" s="430" t="s">
        <v>1535</v>
      </c>
      <c r="B91" s="59" t="s">
        <v>87</v>
      </c>
      <c r="C91" s="107" t="s">
        <v>1548</v>
      </c>
      <c r="D91" s="165">
        <f>D92</f>
        <v>0</v>
      </c>
      <c r="E91" s="165">
        <f>E92</f>
        <v>18600</v>
      </c>
      <c r="F91" s="327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41"/>
      <c r="AE91" s="41"/>
      <c r="AF91" s="41"/>
      <c r="AG91" s="41"/>
      <c r="AH91" s="41"/>
      <c r="AI91" s="41"/>
      <c r="AJ91" s="41"/>
    </row>
    <row r="92" spans="1:36" s="42" customFormat="1" ht="78.75" customHeight="1" x14ac:dyDescent="0.25">
      <c r="A92" s="430" t="s">
        <v>1536</v>
      </c>
      <c r="B92" s="59" t="s">
        <v>87</v>
      </c>
      <c r="C92" s="107" t="s">
        <v>1526</v>
      </c>
      <c r="D92" s="165">
        <f>D93</f>
        <v>0</v>
      </c>
      <c r="E92" s="165">
        <f>E93</f>
        <v>18600</v>
      </c>
      <c r="F92" s="327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41"/>
      <c r="AE92" s="41"/>
      <c r="AF92" s="41"/>
      <c r="AG92" s="41"/>
      <c r="AH92" s="41"/>
      <c r="AI92" s="41"/>
      <c r="AJ92" s="41"/>
    </row>
    <row r="93" spans="1:36" s="42" customFormat="1" ht="122.25" customHeight="1" x14ac:dyDescent="0.25">
      <c r="A93" s="429" t="s">
        <v>1527</v>
      </c>
      <c r="B93" s="59" t="s">
        <v>87</v>
      </c>
      <c r="C93" s="107" t="s">
        <v>1534</v>
      </c>
      <c r="D93" s="165"/>
      <c r="E93" s="165">
        <v>18600</v>
      </c>
      <c r="F93" s="327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41"/>
      <c r="AE93" s="41"/>
      <c r="AF93" s="41"/>
      <c r="AG93" s="41"/>
      <c r="AH93" s="41"/>
      <c r="AI93" s="41"/>
      <c r="AJ93" s="41"/>
    </row>
    <row r="94" spans="1:36" s="42" customFormat="1" ht="57.75" hidden="1" customHeight="1" x14ac:dyDescent="0.25">
      <c r="A94" s="104" t="s">
        <v>1328</v>
      </c>
      <c r="B94" s="59" t="s">
        <v>87</v>
      </c>
      <c r="C94" s="107" t="s">
        <v>1327</v>
      </c>
      <c r="D94" s="165">
        <f>D95</f>
        <v>0</v>
      </c>
      <c r="E94" s="165">
        <f>E95</f>
        <v>0</v>
      </c>
      <c r="F94" s="327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41"/>
      <c r="AE94" s="41"/>
      <c r="AF94" s="41"/>
      <c r="AG94" s="41"/>
      <c r="AH94" s="41"/>
      <c r="AI94" s="41"/>
      <c r="AJ94" s="41"/>
    </row>
    <row r="95" spans="1:36" s="42" customFormat="1" ht="60.75" hidden="1" customHeight="1" x14ac:dyDescent="0.25">
      <c r="A95" s="104" t="s">
        <v>1329</v>
      </c>
      <c r="B95" s="59" t="s">
        <v>87</v>
      </c>
      <c r="C95" s="107" t="s">
        <v>1326</v>
      </c>
      <c r="D95" s="165"/>
      <c r="E95" s="165">
        <v>0</v>
      </c>
      <c r="F95" s="327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41"/>
      <c r="AE95" s="41"/>
      <c r="AF95" s="41"/>
      <c r="AG95" s="41"/>
      <c r="AH95" s="41"/>
      <c r="AI95" s="41"/>
      <c r="AJ95" s="41"/>
    </row>
    <row r="96" spans="1:36" s="42" customFormat="1" ht="39" hidden="1" customHeight="1" x14ac:dyDescent="0.25">
      <c r="A96" s="104" t="s">
        <v>210</v>
      </c>
      <c r="B96" s="59" t="s">
        <v>87</v>
      </c>
      <c r="C96" s="107" t="s">
        <v>281</v>
      </c>
      <c r="D96" s="165">
        <v>0</v>
      </c>
      <c r="E96" s="165">
        <v>0</v>
      </c>
      <c r="F96" s="32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41"/>
      <c r="AE96" s="41"/>
      <c r="AF96" s="41"/>
      <c r="AG96" s="41"/>
      <c r="AH96" s="41"/>
      <c r="AI96" s="41"/>
      <c r="AJ96" s="41"/>
    </row>
    <row r="97" spans="1:36" s="7" customFormat="1" ht="77.25" hidden="1" customHeight="1" x14ac:dyDescent="0.25">
      <c r="A97" s="104" t="s">
        <v>211</v>
      </c>
      <c r="B97" s="59" t="s">
        <v>87</v>
      </c>
      <c r="C97" s="107" t="s">
        <v>282</v>
      </c>
      <c r="D97" s="165"/>
      <c r="E97" s="165">
        <v>0</v>
      </c>
      <c r="F97" s="329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6"/>
      <c r="AE97" s="6"/>
      <c r="AF97" s="6"/>
      <c r="AG97" s="6"/>
      <c r="AH97" s="6"/>
      <c r="AI97" s="6"/>
      <c r="AJ97" s="6"/>
    </row>
    <row r="98" spans="1:36" s="42" customFormat="1" ht="30.75" hidden="1" customHeight="1" x14ac:dyDescent="0.25">
      <c r="A98" s="104" t="s">
        <v>1439</v>
      </c>
      <c r="B98" s="59" t="s">
        <v>87</v>
      </c>
      <c r="C98" s="107" t="s">
        <v>1449</v>
      </c>
      <c r="D98" s="165">
        <v>0</v>
      </c>
      <c r="E98" s="165">
        <v>0</v>
      </c>
      <c r="F98" s="327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41"/>
      <c r="AE98" s="41"/>
      <c r="AF98" s="41"/>
      <c r="AG98" s="41"/>
      <c r="AH98" s="41"/>
      <c r="AI98" s="41"/>
      <c r="AJ98" s="41"/>
    </row>
    <row r="99" spans="1:36" s="42" customFormat="1" ht="39" hidden="1" customHeight="1" x14ac:dyDescent="0.25">
      <c r="A99" s="104" t="s">
        <v>1438</v>
      </c>
      <c r="B99" s="59" t="s">
        <v>87</v>
      </c>
      <c r="C99" s="107" t="s">
        <v>1450</v>
      </c>
      <c r="D99" s="165">
        <v>0</v>
      </c>
      <c r="E99" s="165">
        <v>0</v>
      </c>
      <c r="F99" s="327">
        <f>D99</f>
        <v>0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41"/>
      <c r="AE99" s="41"/>
      <c r="AF99" s="41"/>
      <c r="AG99" s="41"/>
      <c r="AH99" s="41"/>
      <c r="AI99" s="41"/>
      <c r="AJ99" s="41"/>
    </row>
    <row r="100" spans="1:36" s="49" customFormat="1" x14ac:dyDescent="0.25">
      <c r="A100" s="102" t="s">
        <v>212</v>
      </c>
      <c r="B100" s="59" t="s">
        <v>87</v>
      </c>
      <c r="C100" s="109" t="s">
        <v>283</v>
      </c>
      <c r="D100" s="164">
        <f>D103</f>
        <v>320000</v>
      </c>
      <c r="E100" s="164">
        <f>E101+E103</f>
        <v>230490.38</v>
      </c>
      <c r="F100" s="329">
        <f>D100-E100</f>
        <v>89509.62</v>
      </c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8"/>
      <c r="AE100" s="48"/>
      <c r="AF100" s="48"/>
      <c r="AG100" s="48"/>
      <c r="AH100" s="48"/>
      <c r="AI100" s="48"/>
      <c r="AJ100" s="48"/>
    </row>
    <row r="101" spans="1:36" s="63" customFormat="1" ht="15" hidden="1" customHeight="1" x14ac:dyDescent="0.25">
      <c r="A101" s="300" t="s">
        <v>93</v>
      </c>
      <c r="B101" s="59" t="s">
        <v>87</v>
      </c>
      <c r="C101" s="110" t="s">
        <v>285</v>
      </c>
      <c r="D101" s="301"/>
      <c r="E101" s="306">
        <f>E102</f>
        <v>0</v>
      </c>
      <c r="F101" s="330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2"/>
      <c r="AE101" s="62"/>
      <c r="AF101" s="62"/>
      <c r="AG101" s="62"/>
      <c r="AH101" s="62"/>
      <c r="AI101" s="62"/>
      <c r="AJ101" s="62"/>
    </row>
    <row r="102" spans="1:36" s="63" customFormat="1" ht="24" hidden="1" customHeight="1" x14ac:dyDescent="0.25">
      <c r="A102" s="108" t="s">
        <v>94</v>
      </c>
      <c r="B102" s="59" t="s">
        <v>87</v>
      </c>
      <c r="C102" s="114" t="s">
        <v>295</v>
      </c>
      <c r="D102" s="302"/>
      <c r="E102" s="307">
        <v>0</v>
      </c>
      <c r="F102" s="33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2"/>
      <c r="AE102" s="62"/>
      <c r="AF102" s="62"/>
      <c r="AG102" s="62"/>
      <c r="AH102" s="62"/>
      <c r="AI102" s="62"/>
      <c r="AJ102" s="62"/>
    </row>
    <row r="103" spans="1:36" s="7" customFormat="1" ht="15" customHeight="1" x14ac:dyDescent="0.25">
      <c r="A103" s="104" t="s">
        <v>95</v>
      </c>
      <c r="B103" s="59" t="s">
        <v>87</v>
      </c>
      <c r="C103" s="107" t="s">
        <v>284</v>
      </c>
      <c r="D103" s="165">
        <f>120000+200000</f>
        <v>320000</v>
      </c>
      <c r="E103" s="165">
        <f>E104</f>
        <v>230490.38</v>
      </c>
      <c r="F103" s="328">
        <f>D103-E103</f>
        <v>89509.62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6"/>
      <c r="AE103" s="6"/>
      <c r="AF103" s="6"/>
      <c r="AG103" s="6"/>
      <c r="AH103" s="6"/>
      <c r="AI103" s="6"/>
      <c r="AJ103" s="6"/>
    </row>
    <row r="104" spans="1:36" s="7" customFormat="1" ht="23.25" x14ac:dyDescent="0.25">
      <c r="A104" s="104" t="s">
        <v>174</v>
      </c>
      <c r="B104" s="59" t="s">
        <v>87</v>
      </c>
      <c r="C104" s="107" t="s">
        <v>286</v>
      </c>
      <c r="D104" s="165"/>
      <c r="E104" s="165">
        <v>230490.38</v>
      </c>
      <c r="F104" s="327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6"/>
      <c r="AE104" s="6"/>
      <c r="AF104" s="6"/>
      <c r="AG104" s="6"/>
      <c r="AH104" s="6"/>
      <c r="AI104" s="6"/>
      <c r="AJ104" s="6"/>
    </row>
    <row r="105" spans="1:36" s="63" customFormat="1" x14ac:dyDescent="0.25">
      <c r="A105" s="102" t="s">
        <v>309</v>
      </c>
      <c r="B105" s="59" t="s">
        <v>87</v>
      </c>
      <c r="C105" s="109" t="s">
        <v>315</v>
      </c>
      <c r="D105" s="168">
        <f>D106+D144+D151+D147</f>
        <v>65728669.600000001</v>
      </c>
      <c r="E105" s="306">
        <f>E106+E144+E151+E147</f>
        <v>18891958.789999999</v>
      </c>
      <c r="F105" s="326">
        <f>D105-E105</f>
        <v>46836710.810000002</v>
      </c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2"/>
      <c r="AE105" s="62"/>
      <c r="AF105" s="62"/>
      <c r="AG105" s="62"/>
      <c r="AH105" s="62"/>
      <c r="AI105" s="62"/>
      <c r="AJ105" s="62"/>
    </row>
    <row r="106" spans="1:36" s="49" customFormat="1" ht="34.5" x14ac:dyDescent="0.25">
      <c r="A106" s="431" t="s">
        <v>1405</v>
      </c>
      <c r="B106" s="59" t="s">
        <v>87</v>
      </c>
      <c r="C106" s="109" t="s">
        <v>316</v>
      </c>
      <c r="D106" s="168">
        <f>D107+D110+D128+D133</f>
        <v>65728669.600000001</v>
      </c>
      <c r="E106" s="306">
        <f>E107+E110+E128+E133</f>
        <v>18493300</v>
      </c>
      <c r="F106" s="326">
        <f>D106-E106</f>
        <v>47235369.600000001</v>
      </c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8"/>
      <c r="AE106" s="48"/>
      <c r="AF106" s="48"/>
      <c r="AG106" s="48"/>
      <c r="AH106" s="48"/>
      <c r="AI106" s="48"/>
      <c r="AJ106" s="48"/>
    </row>
    <row r="107" spans="1:36" s="32" customFormat="1" ht="22.5" customHeight="1" x14ac:dyDescent="0.25">
      <c r="A107" s="104" t="s">
        <v>1109</v>
      </c>
      <c r="B107" s="59" t="s">
        <v>87</v>
      </c>
      <c r="C107" s="107" t="s">
        <v>1356</v>
      </c>
      <c r="D107" s="165">
        <f>D108</f>
        <v>28044200</v>
      </c>
      <c r="E107" s="165">
        <f>E108</f>
        <v>16242080</v>
      </c>
      <c r="F107" s="327">
        <f>D107-E107</f>
        <v>11802120</v>
      </c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1"/>
      <c r="AE107" s="31"/>
      <c r="AF107" s="31"/>
      <c r="AG107" s="31"/>
      <c r="AH107" s="31"/>
      <c r="AI107" s="31"/>
      <c r="AJ107" s="31"/>
    </row>
    <row r="108" spans="1:36" s="42" customFormat="1" ht="18" customHeight="1" x14ac:dyDescent="0.25">
      <c r="A108" s="104" t="s">
        <v>213</v>
      </c>
      <c r="B108" s="59" t="s">
        <v>87</v>
      </c>
      <c r="C108" s="113" t="s">
        <v>1357</v>
      </c>
      <c r="D108" s="166">
        <f>D109</f>
        <v>28044200</v>
      </c>
      <c r="E108" s="166">
        <f>E109</f>
        <v>16242080</v>
      </c>
      <c r="F108" s="327">
        <f t="shared" ref="F108:F109" si="6">D108-E108</f>
        <v>11802120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41"/>
      <c r="AE108" s="41"/>
      <c r="AF108" s="41"/>
      <c r="AG108" s="41"/>
      <c r="AH108" s="41"/>
      <c r="AI108" s="41"/>
      <c r="AJ108" s="41"/>
    </row>
    <row r="109" spans="1:36" s="7" customFormat="1" ht="24.75" customHeight="1" x14ac:dyDescent="0.25">
      <c r="A109" s="104" t="s">
        <v>214</v>
      </c>
      <c r="B109" s="59" t="s">
        <v>87</v>
      </c>
      <c r="C109" s="107" t="s">
        <v>1358</v>
      </c>
      <c r="D109" s="165">
        <v>28044200</v>
      </c>
      <c r="E109" s="165">
        <v>16242080</v>
      </c>
      <c r="F109" s="327">
        <f t="shared" si="6"/>
        <v>11802120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6"/>
      <c r="AE109" s="6"/>
      <c r="AF109" s="6"/>
      <c r="AG109" s="6"/>
      <c r="AH109" s="6"/>
      <c r="AI109" s="6"/>
      <c r="AJ109" s="6"/>
    </row>
    <row r="110" spans="1:36" s="32" customFormat="1" ht="26.25" customHeight="1" x14ac:dyDescent="0.25">
      <c r="A110" s="419" t="s">
        <v>1406</v>
      </c>
      <c r="B110" s="59" t="s">
        <v>87</v>
      </c>
      <c r="C110" s="106" t="s">
        <v>1359</v>
      </c>
      <c r="D110" s="167">
        <f>D117+D126+D115+D119+D123</f>
        <v>36872409.600000001</v>
      </c>
      <c r="E110" s="167">
        <f>E117+E126+E115+E119+E123</f>
        <v>1839910</v>
      </c>
      <c r="F110" s="329">
        <f t="shared" ref="F110:F116" si="7">D110-E110</f>
        <v>35032499.600000001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1"/>
      <c r="AE110" s="31"/>
      <c r="AF110" s="31"/>
      <c r="AG110" s="31"/>
      <c r="AH110" s="31"/>
      <c r="AI110" s="31"/>
      <c r="AJ110" s="31"/>
    </row>
    <row r="111" spans="1:36" s="35" customFormat="1" ht="37.5" hidden="1" customHeight="1" x14ac:dyDescent="0.25">
      <c r="A111" s="44" t="s">
        <v>96</v>
      </c>
      <c r="B111" s="59" t="s">
        <v>87</v>
      </c>
      <c r="C111" s="110" t="s">
        <v>905</v>
      </c>
      <c r="D111" s="168">
        <f>D112</f>
        <v>0</v>
      </c>
      <c r="E111" s="168">
        <f>E112</f>
        <v>0</v>
      </c>
      <c r="F111" s="326">
        <f t="shared" si="7"/>
        <v>0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4"/>
      <c r="AE111" s="34"/>
      <c r="AF111" s="34"/>
      <c r="AG111" s="34"/>
      <c r="AH111" s="34"/>
      <c r="AI111" s="34"/>
      <c r="AJ111" s="34"/>
    </row>
    <row r="112" spans="1:36" s="35" customFormat="1" ht="34.5" hidden="1" customHeight="1" x14ac:dyDescent="0.25">
      <c r="A112" s="43" t="s">
        <v>305</v>
      </c>
      <c r="B112" s="59" t="s">
        <v>87</v>
      </c>
      <c r="C112" s="114" t="s">
        <v>304</v>
      </c>
      <c r="D112" s="169"/>
      <c r="E112" s="170"/>
      <c r="F112" s="327">
        <f t="shared" si="7"/>
        <v>0</v>
      </c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4"/>
      <c r="AE112" s="34"/>
      <c r="AF112" s="34"/>
      <c r="AG112" s="34"/>
      <c r="AH112" s="34"/>
      <c r="AI112" s="34"/>
      <c r="AJ112" s="34"/>
    </row>
    <row r="113" spans="1:16376" s="35" customFormat="1" ht="33.75" hidden="1" customHeight="1" x14ac:dyDescent="0.25">
      <c r="A113" s="44" t="s">
        <v>306</v>
      </c>
      <c r="B113" s="59" t="s">
        <v>87</v>
      </c>
      <c r="C113" s="110" t="s">
        <v>906</v>
      </c>
      <c r="D113" s="168">
        <f>D114</f>
        <v>0</v>
      </c>
      <c r="E113" s="168">
        <f>E114</f>
        <v>0</v>
      </c>
      <c r="F113" s="326">
        <f t="shared" si="7"/>
        <v>0</v>
      </c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4"/>
      <c r="AE113" s="34"/>
      <c r="AF113" s="34"/>
      <c r="AG113" s="34"/>
      <c r="AH113" s="34"/>
      <c r="AI113" s="34"/>
      <c r="AJ113" s="34"/>
    </row>
    <row r="114" spans="1:16376" s="35" customFormat="1" ht="34.5" hidden="1" customHeight="1" x14ac:dyDescent="0.25">
      <c r="A114" s="43" t="s">
        <v>307</v>
      </c>
      <c r="B114" s="59" t="s">
        <v>87</v>
      </c>
      <c r="C114" s="114" t="s">
        <v>907</v>
      </c>
      <c r="D114" s="169"/>
      <c r="E114" s="170"/>
      <c r="F114" s="327">
        <f t="shared" si="7"/>
        <v>0</v>
      </c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4"/>
      <c r="AE114" s="34"/>
      <c r="AF114" s="34"/>
      <c r="AG114" s="34"/>
      <c r="AH114" s="34"/>
      <c r="AI114" s="34"/>
      <c r="AJ114" s="34"/>
    </row>
    <row r="115" spans="1:16376" s="7" customFormat="1" ht="44.25" customHeight="1" x14ac:dyDescent="0.25">
      <c r="A115" s="125" t="s">
        <v>1111</v>
      </c>
      <c r="B115" s="59" t="s">
        <v>87</v>
      </c>
      <c r="C115" s="122" t="s">
        <v>1434</v>
      </c>
      <c r="D115" s="168">
        <f>D116</f>
        <v>11625000</v>
      </c>
      <c r="E115" s="168">
        <f>E116</f>
        <v>0</v>
      </c>
      <c r="F115" s="326">
        <f t="shared" si="7"/>
        <v>11625000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6"/>
      <c r="AE115" s="6"/>
      <c r="AF115" s="6"/>
      <c r="AG115" s="6"/>
      <c r="AH115" s="6"/>
      <c r="AI115" s="6"/>
      <c r="AJ115" s="6"/>
    </row>
    <row r="116" spans="1:16376" s="7" customFormat="1" ht="47.25" customHeight="1" x14ac:dyDescent="0.25">
      <c r="A116" s="43" t="s">
        <v>1085</v>
      </c>
      <c r="B116" s="59" t="s">
        <v>87</v>
      </c>
      <c r="C116" s="114" t="s">
        <v>1435</v>
      </c>
      <c r="D116" s="169">
        <v>11625000</v>
      </c>
      <c r="E116" s="170">
        <v>0</v>
      </c>
      <c r="F116" s="327">
        <f t="shared" si="7"/>
        <v>11625000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6"/>
      <c r="AE116" s="6"/>
      <c r="AF116" s="6"/>
      <c r="AG116" s="6"/>
      <c r="AH116" s="6"/>
      <c r="AI116" s="6"/>
      <c r="AJ116" s="6"/>
    </row>
    <row r="117" spans="1:16376" s="32" customFormat="1" ht="76.5" customHeight="1" x14ac:dyDescent="0.25">
      <c r="A117" s="419" t="s">
        <v>1407</v>
      </c>
      <c r="B117" s="59" t="s">
        <v>87</v>
      </c>
      <c r="C117" s="106" t="s">
        <v>1360</v>
      </c>
      <c r="D117" s="167">
        <f>D118</f>
        <v>3771100</v>
      </c>
      <c r="E117" s="167">
        <f>E118</f>
        <v>0</v>
      </c>
      <c r="F117" s="329">
        <f>D117-E117</f>
        <v>3771100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1"/>
      <c r="AE117" s="31"/>
      <c r="AF117" s="31"/>
      <c r="AG117" s="31"/>
      <c r="AH117" s="31"/>
      <c r="AI117" s="31"/>
      <c r="AJ117" s="31"/>
    </row>
    <row r="118" spans="1:16376" s="7" customFormat="1" ht="78.75" customHeight="1" x14ac:dyDescent="0.25">
      <c r="A118" s="419" t="s">
        <v>1408</v>
      </c>
      <c r="B118" s="59" t="s">
        <v>87</v>
      </c>
      <c r="C118" s="107" t="s">
        <v>1361</v>
      </c>
      <c r="D118" s="171">
        <v>3771100</v>
      </c>
      <c r="E118" s="171">
        <v>0</v>
      </c>
      <c r="F118" s="332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6"/>
      <c r="AE118" s="6"/>
      <c r="AF118" s="6"/>
      <c r="AG118" s="6"/>
      <c r="AH118" s="6"/>
      <c r="AI118" s="6"/>
      <c r="AJ118" s="6"/>
    </row>
    <row r="119" spans="1:16376" s="35" customFormat="1" ht="37.5" hidden="1" customHeight="1" x14ac:dyDescent="0.25">
      <c r="A119" s="44" t="s">
        <v>1269</v>
      </c>
      <c r="B119" s="59" t="s">
        <v>87</v>
      </c>
      <c r="C119" s="110" t="s">
        <v>1268</v>
      </c>
      <c r="D119" s="168">
        <f>D120</f>
        <v>0</v>
      </c>
      <c r="E119" s="168">
        <f>E120</f>
        <v>0</v>
      </c>
      <c r="F119" s="326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4"/>
      <c r="AE119" s="34"/>
      <c r="AF119" s="34"/>
      <c r="AG119" s="34"/>
      <c r="AH119" s="34"/>
      <c r="AI119" s="34"/>
      <c r="AJ119" s="34"/>
    </row>
    <row r="120" spans="1:16376" s="35" customFormat="1" ht="34.5" hidden="1" customHeight="1" x14ac:dyDescent="0.25">
      <c r="A120" s="43" t="s">
        <v>1270</v>
      </c>
      <c r="B120" s="59" t="s">
        <v>87</v>
      </c>
      <c r="C120" s="114" t="s">
        <v>1267</v>
      </c>
      <c r="D120" s="169">
        <v>0</v>
      </c>
      <c r="E120" s="170">
        <v>0</v>
      </c>
      <c r="F120" s="327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4"/>
      <c r="AE120" s="34"/>
      <c r="AF120" s="34"/>
      <c r="AG120" s="34"/>
      <c r="AH120" s="34"/>
      <c r="AI120" s="34"/>
      <c r="AJ120" s="34"/>
    </row>
    <row r="121" spans="1:16376" s="35" customFormat="1" ht="33.75" hidden="1" customHeight="1" x14ac:dyDescent="0.25">
      <c r="A121" s="44" t="s">
        <v>306</v>
      </c>
      <c r="B121" s="59" t="s">
        <v>87</v>
      </c>
      <c r="C121" s="110" t="s">
        <v>906</v>
      </c>
      <c r="D121" s="168">
        <f>D122</f>
        <v>0</v>
      </c>
      <c r="E121" s="168">
        <f>E122</f>
        <v>0</v>
      </c>
      <c r="F121" s="326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4"/>
      <c r="AE121" s="34"/>
      <c r="AF121" s="34"/>
      <c r="AG121" s="34"/>
      <c r="AH121" s="34"/>
      <c r="AI121" s="34"/>
      <c r="AJ121" s="34"/>
    </row>
    <row r="122" spans="1:16376" s="35" customFormat="1" ht="27" hidden="1" customHeight="1" x14ac:dyDescent="0.25">
      <c r="A122" s="43" t="s">
        <v>307</v>
      </c>
      <c r="B122" s="59" t="s">
        <v>87</v>
      </c>
      <c r="C122" s="114" t="s">
        <v>907</v>
      </c>
      <c r="D122" s="169"/>
      <c r="E122" s="170"/>
      <c r="F122" s="327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4"/>
      <c r="AE122" s="34"/>
      <c r="AF122" s="34"/>
      <c r="AG122" s="34"/>
      <c r="AH122" s="34"/>
      <c r="AI122" s="34"/>
      <c r="AJ122" s="34"/>
    </row>
    <row r="123" spans="1:16376" s="7" customFormat="1" ht="49.5" hidden="1" customHeight="1" x14ac:dyDescent="0.25">
      <c r="A123" s="125" t="s">
        <v>1177</v>
      </c>
      <c r="B123" s="59" t="s">
        <v>87</v>
      </c>
      <c r="C123" s="122" t="s">
        <v>1436</v>
      </c>
      <c r="D123" s="168">
        <f>D124</f>
        <v>0</v>
      </c>
      <c r="E123" s="168">
        <f>E124</f>
        <v>0</v>
      </c>
      <c r="F123" s="329">
        <f>D123-E123</f>
        <v>0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6"/>
      <c r="AE123" s="6"/>
      <c r="AF123" s="6"/>
      <c r="AG123" s="6"/>
      <c r="AH123" s="6"/>
      <c r="AI123" s="6"/>
      <c r="AJ123" s="6"/>
    </row>
    <row r="124" spans="1:16376" s="7" customFormat="1" ht="39.75" hidden="1" customHeight="1" x14ac:dyDescent="0.25">
      <c r="A124" s="43" t="s">
        <v>1467</v>
      </c>
      <c r="B124" s="59" t="s">
        <v>87</v>
      </c>
      <c r="C124" s="114" t="s">
        <v>1437</v>
      </c>
      <c r="D124" s="169">
        <v>0</v>
      </c>
      <c r="E124" s="170">
        <v>0</v>
      </c>
      <c r="F124" s="327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6"/>
      <c r="AE124" s="6"/>
      <c r="AF124" s="6"/>
      <c r="AG124" s="6"/>
      <c r="AH124" s="6"/>
      <c r="AI124" s="6"/>
      <c r="AJ124" s="6"/>
    </row>
    <row r="125" spans="1:16376" s="35" customFormat="1" ht="42.75" hidden="1" customHeight="1" x14ac:dyDescent="0.25">
      <c r="A125" s="102" t="s">
        <v>1110</v>
      </c>
      <c r="B125" s="59" t="s">
        <v>87</v>
      </c>
      <c r="C125" s="106" t="s">
        <v>1053</v>
      </c>
      <c r="D125" s="174"/>
      <c r="E125" s="174"/>
      <c r="F125" s="333">
        <f>D125-E125</f>
        <v>0</v>
      </c>
      <c r="G125" s="348"/>
      <c r="H125" s="349"/>
      <c r="I125" s="347"/>
      <c r="J125" s="180"/>
      <c r="K125" s="348"/>
      <c r="L125" s="349"/>
      <c r="M125" s="347"/>
      <c r="N125" s="180"/>
      <c r="O125" s="348"/>
      <c r="P125" s="349"/>
      <c r="Q125" s="347"/>
      <c r="R125" s="180"/>
      <c r="S125" s="348"/>
      <c r="T125" s="349"/>
      <c r="U125" s="347"/>
      <c r="V125" s="180"/>
      <c r="W125" s="348"/>
      <c r="X125" s="349"/>
      <c r="Y125" s="347"/>
      <c r="Z125" s="180"/>
      <c r="AA125" s="348"/>
      <c r="AB125" s="349"/>
      <c r="AC125" s="347"/>
      <c r="AD125" s="180"/>
      <c r="AE125" s="348"/>
      <c r="AF125" s="349"/>
      <c r="AG125" s="347"/>
      <c r="AH125" s="180"/>
      <c r="AI125" s="348"/>
      <c r="AJ125" s="349"/>
      <c r="AK125" s="347"/>
      <c r="AL125" s="180"/>
      <c r="AM125" s="348"/>
      <c r="AN125" s="349"/>
      <c r="AO125" s="347"/>
      <c r="AP125" s="180"/>
      <c r="AQ125" s="348"/>
      <c r="AR125" s="349"/>
      <c r="AS125" s="347"/>
      <c r="AT125" s="180"/>
      <c r="AU125" s="348"/>
      <c r="AV125" s="349"/>
      <c r="AW125" s="347"/>
      <c r="AX125" s="180"/>
      <c r="AY125" s="348"/>
      <c r="AZ125" s="349"/>
      <c r="BA125" s="347"/>
      <c r="BB125" s="180"/>
      <c r="BC125" s="348"/>
      <c r="BD125" s="349"/>
      <c r="BE125" s="347"/>
      <c r="BF125" s="180"/>
      <c r="BG125" s="348"/>
      <c r="BH125" s="349"/>
      <c r="BI125" s="347"/>
      <c r="BJ125" s="180"/>
      <c r="BK125" s="348"/>
      <c r="BL125" s="349"/>
      <c r="BM125" s="347"/>
      <c r="BN125" s="180"/>
      <c r="BO125" s="348"/>
      <c r="BP125" s="349"/>
      <c r="BQ125" s="347"/>
      <c r="BR125" s="180"/>
      <c r="BS125" s="348"/>
      <c r="BT125" s="349"/>
      <c r="BU125" s="347"/>
      <c r="BV125" s="180"/>
      <c r="BW125" s="348"/>
      <c r="BX125" s="349"/>
      <c r="BY125" s="347"/>
      <c r="BZ125" s="180"/>
      <c r="CA125" s="348"/>
      <c r="CB125" s="349"/>
      <c r="CC125" s="347"/>
      <c r="CD125" s="180"/>
      <c r="CE125" s="348"/>
      <c r="CF125" s="349"/>
      <c r="CG125" s="347"/>
      <c r="CH125" s="180"/>
      <c r="CI125" s="348"/>
      <c r="CJ125" s="349"/>
      <c r="CK125" s="347"/>
      <c r="CL125" s="180"/>
      <c r="CM125" s="348"/>
      <c r="CN125" s="349"/>
      <c r="CO125" s="347"/>
      <c r="CP125" s="180"/>
      <c r="CQ125" s="348"/>
      <c r="CR125" s="349"/>
      <c r="CS125" s="347"/>
      <c r="CT125" s="180"/>
      <c r="CU125" s="348"/>
      <c r="CV125" s="349"/>
      <c r="CW125" s="347"/>
      <c r="CX125" s="180"/>
      <c r="CY125" s="348"/>
      <c r="CZ125" s="349"/>
      <c r="DA125" s="347"/>
      <c r="DB125" s="180"/>
      <c r="DC125" s="348"/>
      <c r="DD125" s="349"/>
      <c r="DE125" s="347"/>
      <c r="DF125" s="180"/>
      <c r="DG125" s="348"/>
      <c r="DH125" s="349"/>
      <c r="DI125" s="347"/>
      <c r="DJ125" s="180"/>
      <c r="DK125" s="348"/>
      <c r="DL125" s="349"/>
      <c r="DM125" s="347"/>
      <c r="DN125" s="180"/>
      <c r="DO125" s="348"/>
      <c r="DP125" s="349"/>
      <c r="DQ125" s="347"/>
      <c r="DR125" s="180"/>
      <c r="DS125" s="348"/>
      <c r="DT125" s="349"/>
      <c r="DU125" s="347"/>
      <c r="DV125" s="180"/>
      <c r="DW125" s="348"/>
      <c r="DX125" s="349"/>
      <c r="DY125" s="347"/>
      <c r="DZ125" s="180"/>
      <c r="EA125" s="348"/>
      <c r="EB125" s="349"/>
      <c r="EC125" s="347"/>
      <c r="ED125" s="180"/>
      <c r="EE125" s="348"/>
      <c r="EF125" s="349"/>
      <c r="EG125" s="347"/>
      <c r="EH125" s="180"/>
      <c r="EI125" s="348"/>
      <c r="EJ125" s="349"/>
      <c r="EK125" s="347"/>
      <c r="EL125" s="180"/>
      <c r="EM125" s="348"/>
      <c r="EN125" s="349"/>
      <c r="EO125" s="347"/>
      <c r="EP125" s="180"/>
      <c r="EQ125" s="348"/>
      <c r="ER125" s="349"/>
      <c r="ES125" s="347"/>
      <c r="ET125" s="180"/>
      <c r="EU125" s="348"/>
      <c r="EV125" s="349"/>
      <c r="EW125" s="347"/>
      <c r="EX125" s="180"/>
      <c r="EY125" s="348"/>
      <c r="EZ125" s="349"/>
      <c r="FA125" s="347"/>
      <c r="FB125" s="180"/>
      <c r="FC125" s="348"/>
      <c r="FD125" s="349"/>
      <c r="FE125" s="347"/>
      <c r="FF125" s="180"/>
      <c r="FG125" s="348"/>
      <c r="FH125" s="349"/>
      <c r="FI125" s="347"/>
      <c r="FJ125" s="180"/>
      <c r="FK125" s="348"/>
      <c r="FL125" s="349"/>
      <c r="FM125" s="347"/>
      <c r="FN125" s="180"/>
      <c r="FO125" s="348"/>
      <c r="FP125" s="349"/>
      <c r="FQ125" s="347"/>
      <c r="FR125" s="180"/>
      <c r="FS125" s="348"/>
      <c r="FT125" s="349"/>
      <c r="FU125" s="347"/>
      <c r="FV125" s="180"/>
      <c r="FW125" s="348"/>
      <c r="FX125" s="349"/>
      <c r="FY125" s="347"/>
      <c r="FZ125" s="180"/>
      <c r="GA125" s="348"/>
      <c r="GB125" s="349"/>
      <c r="GC125" s="347"/>
      <c r="GD125" s="180"/>
      <c r="GE125" s="348"/>
      <c r="GF125" s="349"/>
      <c r="GG125" s="347"/>
      <c r="GH125" s="180"/>
      <c r="GI125" s="348"/>
      <c r="GJ125" s="349"/>
      <c r="GK125" s="347"/>
      <c r="GL125" s="180"/>
      <c r="GM125" s="348"/>
      <c r="GN125" s="349"/>
      <c r="GO125" s="347"/>
      <c r="GP125" s="180"/>
      <c r="GQ125" s="348"/>
      <c r="GR125" s="349"/>
      <c r="GS125" s="347"/>
      <c r="GT125" s="180"/>
      <c r="GU125" s="348"/>
      <c r="GV125" s="349"/>
      <c r="GW125" s="347"/>
      <c r="GX125" s="180"/>
      <c r="GY125" s="348"/>
      <c r="GZ125" s="349"/>
      <c r="HA125" s="347"/>
      <c r="HB125" s="180"/>
      <c r="HC125" s="348"/>
      <c r="HD125" s="349"/>
      <c r="HE125" s="347"/>
      <c r="HF125" s="180"/>
      <c r="HG125" s="348"/>
      <c r="HH125" s="349"/>
      <c r="HI125" s="347"/>
      <c r="HJ125" s="180"/>
      <c r="HK125" s="348"/>
      <c r="HL125" s="349"/>
      <c r="HM125" s="347"/>
      <c r="HN125" s="180"/>
      <c r="HO125" s="348"/>
      <c r="HP125" s="349"/>
      <c r="HQ125" s="347"/>
      <c r="HR125" s="180"/>
      <c r="HS125" s="348"/>
      <c r="HT125" s="349"/>
      <c r="HU125" s="347"/>
      <c r="HV125" s="180"/>
      <c r="HW125" s="348"/>
      <c r="HX125" s="349"/>
      <c r="HY125" s="347"/>
      <c r="HZ125" s="180"/>
      <c r="IA125" s="348"/>
      <c r="IB125" s="349"/>
      <c r="IC125" s="347"/>
      <c r="ID125" s="180"/>
      <c r="IE125" s="348"/>
      <c r="IF125" s="349"/>
      <c r="IG125" s="347"/>
      <c r="IH125" s="180"/>
      <c r="II125" s="348"/>
      <c r="IJ125" s="349"/>
      <c r="IK125" s="347"/>
      <c r="IL125" s="180"/>
      <c r="IM125" s="348"/>
      <c r="IN125" s="349"/>
      <c r="IO125" s="347"/>
      <c r="IP125" s="180"/>
      <c r="IQ125" s="348"/>
      <c r="IR125" s="349"/>
      <c r="IS125" s="347"/>
      <c r="IT125" s="180"/>
      <c r="IU125" s="348"/>
      <c r="IV125" s="349"/>
      <c r="IW125" s="347"/>
      <c r="IX125" s="180"/>
      <c r="IY125" s="348"/>
      <c r="IZ125" s="349"/>
      <c r="JA125" s="347"/>
      <c r="JB125" s="180"/>
      <c r="JC125" s="348"/>
      <c r="JD125" s="349"/>
      <c r="JE125" s="347"/>
      <c r="JF125" s="180"/>
      <c r="JG125" s="348"/>
      <c r="JH125" s="349"/>
      <c r="JI125" s="347"/>
      <c r="JJ125" s="180"/>
      <c r="JK125" s="348"/>
      <c r="JL125" s="349"/>
      <c r="JM125" s="347"/>
      <c r="JN125" s="180"/>
      <c r="JO125" s="348"/>
      <c r="JP125" s="349"/>
      <c r="JQ125" s="347"/>
      <c r="JR125" s="180"/>
      <c r="JS125" s="348"/>
      <c r="JT125" s="349"/>
      <c r="JU125" s="347"/>
      <c r="JV125" s="180"/>
      <c r="JW125" s="348"/>
      <c r="JX125" s="349"/>
      <c r="JY125" s="347"/>
      <c r="JZ125" s="180"/>
      <c r="KA125" s="348"/>
      <c r="KB125" s="349"/>
      <c r="KC125" s="347"/>
      <c r="KD125" s="180"/>
      <c r="KE125" s="348"/>
      <c r="KF125" s="349"/>
      <c r="KG125" s="347"/>
      <c r="KH125" s="180"/>
      <c r="KI125" s="348"/>
      <c r="KJ125" s="349"/>
      <c r="KK125" s="347"/>
      <c r="KL125" s="180"/>
      <c r="KM125" s="348"/>
      <c r="KN125" s="349"/>
      <c r="KO125" s="347"/>
      <c r="KP125" s="180"/>
      <c r="KQ125" s="348"/>
      <c r="KR125" s="349"/>
      <c r="KS125" s="347"/>
      <c r="KT125" s="180"/>
      <c r="KU125" s="348"/>
      <c r="KV125" s="349"/>
      <c r="KW125" s="347"/>
      <c r="KX125" s="180"/>
      <c r="KY125" s="348"/>
      <c r="KZ125" s="349"/>
      <c r="LA125" s="347"/>
      <c r="LB125" s="180"/>
      <c r="LC125" s="348"/>
      <c r="LD125" s="349"/>
      <c r="LE125" s="347"/>
      <c r="LF125" s="180"/>
      <c r="LG125" s="348"/>
      <c r="LH125" s="349"/>
      <c r="LI125" s="347"/>
      <c r="LJ125" s="180"/>
      <c r="LK125" s="348"/>
      <c r="LL125" s="349"/>
      <c r="LM125" s="347"/>
      <c r="LN125" s="180"/>
      <c r="LO125" s="348"/>
      <c r="LP125" s="349"/>
      <c r="LQ125" s="347"/>
      <c r="LR125" s="180"/>
      <c r="LS125" s="348"/>
      <c r="LT125" s="349"/>
      <c r="LU125" s="347"/>
      <c r="LV125" s="180"/>
      <c r="LW125" s="348"/>
      <c r="LX125" s="349"/>
      <c r="LY125" s="347"/>
      <c r="LZ125" s="180"/>
      <c r="MA125" s="348"/>
      <c r="MB125" s="349"/>
      <c r="MC125" s="347"/>
      <c r="MD125" s="180"/>
      <c r="ME125" s="348"/>
      <c r="MF125" s="349"/>
      <c r="MG125" s="347"/>
      <c r="MH125" s="180"/>
      <c r="MI125" s="348"/>
      <c r="MJ125" s="349"/>
      <c r="MK125" s="347"/>
      <c r="ML125" s="180"/>
      <c r="MM125" s="348"/>
      <c r="MN125" s="349"/>
      <c r="MO125" s="347"/>
      <c r="MP125" s="180"/>
      <c r="MQ125" s="348"/>
      <c r="MR125" s="349"/>
      <c r="MS125" s="347"/>
      <c r="MT125" s="180"/>
      <c r="MU125" s="348"/>
      <c r="MV125" s="349"/>
      <c r="MW125" s="347"/>
      <c r="MX125" s="180"/>
      <c r="MY125" s="348"/>
      <c r="MZ125" s="349"/>
      <c r="NA125" s="347"/>
      <c r="NB125" s="180"/>
      <c r="NC125" s="348"/>
      <c r="ND125" s="349"/>
      <c r="NE125" s="347"/>
      <c r="NF125" s="180"/>
      <c r="NG125" s="348"/>
      <c r="NH125" s="349"/>
      <c r="NI125" s="347"/>
      <c r="NJ125" s="180"/>
      <c r="NK125" s="348"/>
      <c r="NL125" s="349"/>
      <c r="NM125" s="347"/>
      <c r="NN125" s="180"/>
      <c r="NO125" s="348"/>
      <c r="NP125" s="349"/>
      <c r="NQ125" s="347"/>
      <c r="NR125" s="180"/>
      <c r="NS125" s="348"/>
      <c r="NT125" s="349"/>
      <c r="NU125" s="347"/>
      <c r="NV125" s="180"/>
      <c r="NW125" s="348"/>
      <c r="NX125" s="349"/>
      <c r="NY125" s="347"/>
      <c r="NZ125" s="180"/>
      <c r="OA125" s="348"/>
      <c r="OB125" s="349"/>
      <c r="OC125" s="347"/>
      <c r="OD125" s="180"/>
      <c r="OE125" s="348"/>
      <c r="OF125" s="349"/>
      <c r="OG125" s="347"/>
      <c r="OH125" s="180"/>
      <c r="OI125" s="348"/>
      <c r="OJ125" s="349"/>
      <c r="OK125" s="347"/>
      <c r="OL125" s="180"/>
      <c r="OM125" s="348"/>
      <c r="ON125" s="349"/>
      <c r="OO125" s="347"/>
      <c r="OP125" s="180"/>
      <c r="OQ125" s="348"/>
      <c r="OR125" s="349"/>
      <c r="OS125" s="347"/>
      <c r="OT125" s="180"/>
      <c r="OU125" s="348"/>
      <c r="OV125" s="349"/>
      <c r="OW125" s="347"/>
      <c r="OX125" s="180"/>
      <c r="OY125" s="348"/>
      <c r="OZ125" s="349"/>
      <c r="PA125" s="347"/>
      <c r="PB125" s="180"/>
      <c r="PC125" s="348"/>
      <c r="PD125" s="349"/>
      <c r="PE125" s="347"/>
      <c r="PF125" s="180"/>
      <c r="PG125" s="348"/>
      <c r="PH125" s="349"/>
      <c r="PI125" s="347"/>
      <c r="PJ125" s="180"/>
      <c r="PK125" s="348"/>
      <c r="PL125" s="349"/>
      <c r="PM125" s="347"/>
      <c r="PN125" s="180"/>
      <c r="PO125" s="348"/>
      <c r="PP125" s="349"/>
      <c r="PQ125" s="347"/>
      <c r="PR125" s="180"/>
      <c r="PS125" s="348"/>
      <c r="PT125" s="349"/>
      <c r="PU125" s="347"/>
      <c r="PV125" s="180"/>
      <c r="PW125" s="348"/>
      <c r="PX125" s="349"/>
      <c r="PY125" s="347"/>
      <c r="PZ125" s="180"/>
      <c r="QA125" s="348"/>
      <c r="QB125" s="349"/>
      <c r="QC125" s="347"/>
      <c r="QD125" s="180"/>
      <c r="QE125" s="348"/>
      <c r="QF125" s="349"/>
      <c r="QG125" s="347"/>
      <c r="QH125" s="180"/>
      <c r="QI125" s="348"/>
      <c r="QJ125" s="349"/>
      <c r="QK125" s="347"/>
      <c r="QL125" s="180"/>
      <c r="QM125" s="348"/>
      <c r="QN125" s="349"/>
      <c r="QO125" s="347"/>
      <c r="QP125" s="180"/>
      <c r="QQ125" s="348"/>
      <c r="QR125" s="349"/>
      <c r="QS125" s="347"/>
      <c r="QT125" s="180"/>
      <c r="QU125" s="348"/>
      <c r="QV125" s="349"/>
      <c r="QW125" s="347"/>
      <c r="QX125" s="180"/>
      <c r="QY125" s="348"/>
      <c r="QZ125" s="349"/>
      <c r="RA125" s="347"/>
      <c r="RB125" s="180"/>
      <c r="RC125" s="348"/>
      <c r="RD125" s="349"/>
      <c r="RE125" s="347"/>
      <c r="RF125" s="180"/>
      <c r="RG125" s="348"/>
      <c r="RH125" s="349"/>
      <c r="RI125" s="347"/>
      <c r="RJ125" s="180"/>
      <c r="RK125" s="348"/>
      <c r="RL125" s="349"/>
      <c r="RM125" s="347"/>
      <c r="RN125" s="180"/>
      <c r="RO125" s="348"/>
      <c r="RP125" s="349"/>
      <c r="RQ125" s="347"/>
      <c r="RR125" s="180"/>
      <c r="RS125" s="348"/>
      <c r="RT125" s="349"/>
      <c r="RU125" s="347"/>
      <c r="RV125" s="180"/>
      <c r="RW125" s="348"/>
      <c r="RX125" s="349"/>
      <c r="RY125" s="347"/>
      <c r="RZ125" s="180"/>
      <c r="SA125" s="348"/>
      <c r="SB125" s="349"/>
      <c r="SC125" s="347"/>
      <c r="SD125" s="180"/>
      <c r="SE125" s="348"/>
      <c r="SF125" s="349"/>
      <c r="SG125" s="347"/>
      <c r="SH125" s="180"/>
      <c r="SI125" s="348"/>
      <c r="SJ125" s="349"/>
      <c r="SK125" s="347"/>
      <c r="SL125" s="180"/>
      <c r="SM125" s="348"/>
      <c r="SN125" s="349"/>
      <c r="SO125" s="347"/>
      <c r="SP125" s="180"/>
      <c r="SQ125" s="348"/>
      <c r="SR125" s="349"/>
      <c r="SS125" s="347"/>
      <c r="ST125" s="180"/>
      <c r="SU125" s="348"/>
      <c r="SV125" s="349"/>
      <c r="SW125" s="347"/>
      <c r="SX125" s="180"/>
      <c r="SY125" s="348"/>
      <c r="SZ125" s="349"/>
      <c r="TA125" s="347"/>
      <c r="TB125" s="180"/>
      <c r="TC125" s="348"/>
      <c r="TD125" s="349"/>
      <c r="TE125" s="347"/>
      <c r="TF125" s="180"/>
      <c r="TG125" s="348"/>
      <c r="TH125" s="349"/>
      <c r="TI125" s="347"/>
      <c r="TJ125" s="180"/>
      <c r="TK125" s="348"/>
      <c r="TL125" s="349"/>
      <c r="TM125" s="347"/>
      <c r="TN125" s="180"/>
      <c r="TO125" s="348"/>
      <c r="TP125" s="349"/>
      <c r="TQ125" s="347"/>
      <c r="TR125" s="180"/>
      <c r="TS125" s="348"/>
      <c r="TT125" s="349"/>
      <c r="TU125" s="347"/>
      <c r="TV125" s="180"/>
      <c r="TW125" s="348"/>
      <c r="TX125" s="349"/>
      <c r="TY125" s="347"/>
      <c r="TZ125" s="180"/>
      <c r="UA125" s="348"/>
      <c r="UB125" s="349"/>
      <c r="UC125" s="347"/>
      <c r="UD125" s="180"/>
      <c r="UE125" s="348"/>
      <c r="UF125" s="349"/>
      <c r="UG125" s="347"/>
      <c r="UH125" s="180"/>
      <c r="UI125" s="348"/>
      <c r="UJ125" s="349"/>
      <c r="UK125" s="347"/>
      <c r="UL125" s="180"/>
      <c r="UM125" s="348"/>
      <c r="UN125" s="349"/>
      <c r="UO125" s="347"/>
      <c r="UP125" s="180"/>
      <c r="UQ125" s="348"/>
      <c r="UR125" s="349"/>
      <c r="US125" s="347"/>
      <c r="UT125" s="180"/>
      <c r="UU125" s="348"/>
      <c r="UV125" s="349"/>
      <c r="UW125" s="347"/>
      <c r="UX125" s="180"/>
      <c r="UY125" s="348"/>
      <c r="UZ125" s="349"/>
      <c r="VA125" s="347"/>
      <c r="VB125" s="180"/>
      <c r="VC125" s="348"/>
      <c r="VD125" s="349"/>
      <c r="VE125" s="347"/>
      <c r="VF125" s="180"/>
      <c r="VG125" s="348"/>
      <c r="VH125" s="349"/>
      <c r="VI125" s="347"/>
      <c r="VJ125" s="180"/>
      <c r="VK125" s="348"/>
      <c r="VL125" s="349"/>
      <c r="VM125" s="347"/>
      <c r="VN125" s="180"/>
      <c r="VO125" s="348"/>
      <c r="VP125" s="349"/>
      <c r="VQ125" s="347"/>
      <c r="VR125" s="180"/>
      <c r="VS125" s="348"/>
      <c r="VT125" s="349"/>
      <c r="VU125" s="347"/>
      <c r="VV125" s="180"/>
      <c r="VW125" s="348"/>
      <c r="VX125" s="349"/>
      <c r="VY125" s="347"/>
      <c r="VZ125" s="180"/>
      <c r="WA125" s="348"/>
      <c r="WB125" s="349"/>
      <c r="WC125" s="347"/>
      <c r="WD125" s="180"/>
      <c r="WE125" s="348"/>
      <c r="WF125" s="349"/>
      <c r="WG125" s="347"/>
      <c r="WH125" s="180"/>
      <c r="WI125" s="348"/>
      <c r="WJ125" s="349"/>
      <c r="WK125" s="347"/>
      <c r="WL125" s="180"/>
      <c r="WM125" s="348"/>
      <c r="WN125" s="349"/>
      <c r="WO125" s="347"/>
      <c r="WP125" s="180"/>
      <c r="WQ125" s="348"/>
      <c r="WR125" s="349"/>
      <c r="WS125" s="347"/>
      <c r="WT125" s="180"/>
      <c r="WU125" s="348"/>
      <c r="WV125" s="349"/>
      <c r="WW125" s="347"/>
      <c r="WX125" s="180"/>
      <c r="WY125" s="348"/>
      <c r="WZ125" s="349"/>
      <c r="XA125" s="347"/>
      <c r="XB125" s="180"/>
      <c r="XC125" s="348"/>
      <c r="XD125" s="349"/>
      <c r="XE125" s="347"/>
      <c r="XF125" s="180"/>
      <c r="XG125" s="348"/>
      <c r="XH125" s="349"/>
      <c r="XI125" s="347"/>
      <c r="XJ125" s="180"/>
      <c r="XK125" s="348"/>
      <c r="XL125" s="349"/>
      <c r="XM125" s="347"/>
      <c r="XN125" s="180"/>
      <c r="XO125" s="348"/>
      <c r="XP125" s="349"/>
      <c r="XQ125" s="347"/>
      <c r="XR125" s="180"/>
      <c r="XS125" s="348"/>
      <c r="XT125" s="349"/>
      <c r="XU125" s="347"/>
      <c r="XV125" s="180"/>
      <c r="XW125" s="348"/>
      <c r="XX125" s="349"/>
      <c r="XY125" s="347"/>
      <c r="XZ125" s="180"/>
      <c r="YA125" s="348"/>
      <c r="YB125" s="349"/>
      <c r="YC125" s="347"/>
      <c r="YD125" s="180"/>
      <c r="YE125" s="348"/>
      <c r="YF125" s="349"/>
      <c r="YG125" s="347"/>
      <c r="YH125" s="180"/>
      <c r="YI125" s="348"/>
      <c r="YJ125" s="349"/>
      <c r="YK125" s="347"/>
      <c r="YL125" s="180"/>
      <c r="YM125" s="348"/>
      <c r="YN125" s="349"/>
      <c r="YO125" s="347"/>
      <c r="YP125" s="180"/>
      <c r="YQ125" s="348"/>
      <c r="YR125" s="349"/>
      <c r="YS125" s="347"/>
      <c r="YT125" s="180"/>
      <c r="YU125" s="348"/>
      <c r="YV125" s="349"/>
      <c r="YW125" s="347"/>
      <c r="YX125" s="180"/>
      <c r="YY125" s="348"/>
      <c r="YZ125" s="349"/>
      <c r="ZA125" s="347"/>
      <c r="ZB125" s="180"/>
      <c r="ZC125" s="348"/>
      <c r="ZD125" s="349"/>
      <c r="ZE125" s="347"/>
      <c r="ZF125" s="180"/>
      <c r="ZG125" s="348"/>
      <c r="ZH125" s="349"/>
      <c r="ZI125" s="347"/>
      <c r="ZJ125" s="180"/>
      <c r="ZK125" s="348"/>
      <c r="ZL125" s="349"/>
      <c r="ZM125" s="347"/>
      <c r="ZN125" s="180"/>
      <c r="ZO125" s="348"/>
      <c r="ZP125" s="349"/>
      <c r="ZQ125" s="347"/>
      <c r="ZR125" s="180"/>
      <c r="ZS125" s="348"/>
      <c r="ZT125" s="349"/>
      <c r="ZU125" s="347"/>
      <c r="ZV125" s="180"/>
      <c r="ZW125" s="348"/>
      <c r="ZX125" s="349"/>
      <c r="ZY125" s="347"/>
      <c r="ZZ125" s="180"/>
      <c r="AAA125" s="348"/>
      <c r="AAB125" s="349"/>
      <c r="AAC125" s="347"/>
      <c r="AAD125" s="180"/>
      <c r="AAE125" s="348"/>
      <c r="AAF125" s="349"/>
      <c r="AAG125" s="347"/>
      <c r="AAH125" s="180"/>
      <c r="AAI125" s="348"/>
      <c r="AAJ125" s="349"/>
      <c r="AAK125" s="347"/>
      <c r="AAL125" s="180"/>
      <c r="AAM125" s="348"/>
      <c r="AAN125" s="349"/>
      <c r="AAO125" s="347"/>
      <c r="AAP125" s="180"/>
      <c r="AAQ125" s="348"/>
      <c r="AAR125" s="349"/>
      <c r="AAS125" s="347"/>
      <c r="AAT125" s="180"/>
      <c r="AAU125" s="348"/>
      <c r="AAV125" s="349"/>
      <c r="AAW125" s="347"/>
      <c r="AAX125" s="180"/>
      <c r="AAY125" s="348"/>
      <c r="AAZ125" s="349"/>
      <c r="ABA125" s="347"/>
      <c r="ABB125" s="180"/>
      <c r="ABC125" s="348"/>
      <c r="ABD125" s="349"/>
      <c r="ABE125" s="347"/>
      <c r="ABF125" s="180"/>
      <c r="ABG125" s="348"/>
      <c r="ABH125" s="349"/>
      <c r="ABI125" s="347"/>
      <c r="ABJ125" s="180"/>
      <c r="ABK125" s="348"/>
      <c r="ABL125" s="349"/>
      <c r="ABM125" s="347"/>
      <c r="ABN125" s="180"/>
      <c r="ABO125" s="348"/>
      <c r="ABP125" s="349"/>
      <c r="ABQ125" s="347"/>
      <c r="ABR125" s="180"/>
      <c r="ABS125" s="348"/>
      <c r="ABT125" s="349"/>
      <c r="ABU125" s="347"/>
      <c r="ABV125" s="180"/>
      <c r="ABW125" s="348"/>
      <c r="ABX125" s="349"/>
      <c r="ABY125" s="347"/>
      <c r="ABZ125" s="180"/>
      <c r="ACA125" s="348"/>
      <c r="ACB125" s="349"/>
      <c r="ACC125" s="347"/>
      <c r="ACD125" s="180"/>
      <c r="ACE125" s="348"/>
      <c r="ACF125" s="349"/>
      <c r="ACG125" s="347"/>
      <c r="ACH125" s="180"/>
      <c r="ACI125" s="348"/>
      <c r="ACJ125" s="349"/>
      <c r="ACK125" s="347"/>
      <c r="ACL125" s="180"/>
      <c r="ACM125" s="348"/>
      <c r="ACN125" s="349"/>
      <c r="ACO125" s="347"/>
      <c r="ACP125" s="180"/>
      <c r="ACQ125" s="348"/>
      <c r="ACR125" s="349"/>
      <c r="ACS125" s="347"/>
      <c r="ACT125" s="180"/>
      <c r="ACU125" s="348"/>
      <c r="ACV125" s="349"/>
      <c r="ACW125" s="347"/>
      <c r="ACX125" s="180"/>
      <c r="ACY125" s="348"/>
      <c r="ACZ125" s="349"/>
      <c r="ADA125" s="347"/>
      <c r="ADB125" s="180"/>
      <c r="ADC125" s="348"/>
      <c r="ADD125" s="349"/>
      <c r="ADE125" s="347"/>
      <c r="ADF125" s="180"/>
      <c r="ADG125" s="348"/>
      <c r="ADH125" s="349"/>
      <c r="ADI125" s="347"/>
      <c r="ADJ125" s="180"/>
      <c r="ADK125" s="348"/>
      <c r="ADL125" s="349"/>
      <c r="ADM125" s="347"/>
      <c r="ADN125" s="180"/>
      <c r="ADO125" s="348"/>
      <c r="ADP125" s="349"/>
      <c r="ADQ125" s="347"/>
      <c r="ADR125" s="180"/>
      <c r="ADS125" s="348"/>
      <c r="ADT125" s="349"/>
      <c r="ADU125" s="347"/>
      <c r="ADV125" s="180"/>
      <c r="ADW125" s="348"/>
      <c r="ADX125" s="349"/>
      <c r="ADY125" s="347"/>
      <c r="ADZ125" s="180"/>
      <c r="AEA125" s="348"/>
      <c r="AEB125" s="349"/>
      <c r="AEC125" s="347"/>
      <c r="AED125" s="180"/>
      <c r="AEE125" s="348"/>
      <c r="AEF125" s="349"/>
      <c r="AEG125" s="347"/>
      <c r="AEH125" s="180"/>
      <c r="AEI125" s="348"/>
      <c r="AEJ125" s="349"/>
      <c r="AEK125" s="347"/>
      <c r="AEL125" s="180"/>
      <c r="AEM125" s="348"/>
      <c r="AEN125" s="349"/>
      <c r="AEO125" s="347"/>
      <c r="AEP125" s="180"/>
      <c r="AEQ125" s="348"/>
      <c r="AER125" s="349"/>
      <c r="AES125" s="347"/>
      <c r="AET125" s="180"/>
      <c r="AEU125" s="348"/>
      <c r="AEV125" s="349"/>
      <c r="AEW125" s="347"/>
      <c r="AEX125" s="180"/>
      <c r="AEY125" s="348"/>
      <c r="AEZ125" s="349"/>
      <c r="AFA125" s="347"/>
      <c r="AFB125" s="180"/>
      <c r="AFC125" s="348"/>
      <c r="AFD125" s="349"/>
      <c r="AFE125" s="347"/>
      <c r="AFF125" s="180"/>
      <c r="AFG125" s="348"/>
      <c r="AFH125" s="349"/>
      <c r="AFI125" s="347"/>
      <c r="AFJ125" s="180"/>
      <c r="AFK125" s="348"/>
      <c r="AFL125" s="349"/>
      <c r="AFM125" s="347"/>
      <c r="AFN125" s="180"/>
      <c r="AFO125" s="348"/>
      <c r="AFP125" s="349"/>
      <c r="AFQ125" s="347"/>
      <c r="AFR125" s="180"/>
      <c r="AFS125" s="348"/>
      <c r="AFT125" s="349"/>
      <c r="AFU125" s="347"/>
      <c r="AFV125" s="180"/>
      <c r="AFW125" s="348"/>
      <c r="AFX125" s="349"/>
      <c r="AFY125" s="347"/>
      <c r="AFZ125" s="180"/>
      <c r="AGA125" s="348"/>
      <c r="AGB125" s="349"/>
      <c r="AGC125" s="347"/>
      <c r="AGD125" s="180"/>
      <c r="AGE125" s="348"/>
      <c r="AGF125" s="349"/>
      <c r="AGG125" s="347"/>
      <c r="AGH125" s="180"/>
      <c r="AGI125" s="348"/>
      <c r="AGJ125" s="349"/>
      <c r="AGK125" s="347"/>
      <c r="AGL125" s="180"/>
      <c r="AGM125" s="348"/>
      <c r="AGN125" s="349"/>
      <c r="AGO125" s="347"/>
      <c r="AGP125" s="180"/>
      <c r="AGQ125" s="348"/>
      <c r="AGR125" s="349"/>
      <c r="AGS125" s="347"/>
      <c r="AGT125" s="180"/>
      <c r="AGU125" s="348"/>
      <c r="AGV125" s="349"/>
      <c r="AGW125" s="347"/>
      <c r="AGX125" s="180"/>
      <c r="AGY125" s="348"/>
      <c r="AGZ125" s="349"/>
      <c r="AHA125" s="347"/>
      <c r="AHB125" s="180"/>
      <c r="AHC125" s="348"/>
      <c r="AHD125" s="349"/>
      <c r="AHE125" s="347"/>
      <c r="AHF125" s="180"/>
      <c r="AHG125" s="348"/>
      <c r="AHH125" s="349"/>
      <c r="AHI125" s="347"/>
      <c r="AHJ125" s="180"/>
      <c r="AHK125" s="348"/>
      <c r="AHL125" s="349"/>
      <c r="AHM125" s="347"/>
      <c r="AHN125" s="180"/>
      <c r="AHO125" s="348"/>
      <c r="AHP125" s="349"/>
      <c r="AHQ125" s="347"/>
      <c r="AHR125" s="180"/>
      <c r="AHS125" s="348"/>
      <c r="AHT125" s="349"/>
      <c r="AHU125" s="347"/>
      <c r="AHV125" s="180"/>
      <c r="AHW125" s="348"/>
      <c r="AHX125" s="349"/>
      <c r="AHY125" s="347"/>
      <c r="AHZ125" s="180"/>
      <c r="AIA125" s="348"/>
      <c r="AIB125" s="349"/>
      <c r="AIC125" s="347"/>
      <c r="AID125" s="180"/>
      <c r="AIE125" s="348"/>
      <c r="AIF125" s="349"/>
      <c r="AIG125" s="347"/>
      <c r="AIH125" s="180"/>
      <c r="AII125" s="348"/>
      <c r="AIJ125" s="349"/>
      <c r="AIK125" s="347"/>
      <c r="AIL125" s="180"/>
      <c r="AIM125" s="348"/>
      <c r="AIN125" s="349"/>
      <c r="AIO125" s="347"/>
      <c r="AIP125" s="180"/>
      <c r="AIQ125" s="348"/>
      <c r="AIR125" s="349"/>
      <c r="AIS125" s="347"/>
      <c r="AIT125" s="180"/>
      <c r="AIU125" s="348"/>
      <c r="AIV125" s="349"/>
      <c r="AIW125" s="347"/>
      <c r="AIX125" s="180"/>
      <c r="AIY125" s="348"/>
      <c r="AIZ125" s="349"/>
      <c r="AJA125" s="347"/>
      <c r="AJB125" s="180"/>
      <c r="AJC125" s="348"/>
      <c r="AJD125" s="349"/>
      <c r="AJE125" s="347"/>
      <c r="AJF125" s="180"/>
      <c r="AJG125" s="348"/>
      <c r="AJH125" s="349"/>
      <c r="AJI125" s="347"/>
      <c r="AJJ125" s="180"/>
      <c r="AJK125" s="348"/>
      <c r="AJL125" s="349"/>
      <c r="AJM125" s="347"/>
      <c r="AJN125" s="180"/>
      <c r="AJO125" s="348"/>
      <c r="AJP125" s="349"/>
      <c r="AJQ125" s="347"/>
      <c r="AJR125" s="180"/>
      <c r="AJS125" s="348"/>
      <c r="AJT125" s="349"/>
      <c r="AJU125" s="347"/>
      <c r="AJV125" s="180"/>
      <c r="AJW125" s="348"/>
      <c r="AJX125" s="349"/>
      <c r="AJY125" s="347"/>
      <c r="AJZ125" s="180"/>
      <c r="AKA125" s="348"/>
      <c r="AKB125" s="349"/>
      <c r="AKC125" s="347"/>
      <c r="AKD125" s="180"/>
      <c r="AKE125" s="348"/>
      <c r="AKF125" s="349"/>
      <c r="AKG125" s="347"/>
      <c r="AKH125" s="180"/>
      <c r="AKI125" s="348"/>
      <c r="AKJ125" s="349"/>
      <c r="AKK125" s="347"/>
      <c r="AKL125" s="180"/>
      <c r="AKM125" s="348"/>
      <c r="AKN125" s="349"/>
      <c r="AKO125" s="347"/>
      <c r="AKP125" s="180"/>
      <c r="AKQ125" s="348"/>
      <c r="AKR125" s="349"/>
      <c r="AKS125" s="347"/>
      <c r="AKT125" s="180"/>
      <c r="AKU125" s="348"/>
      <c r="AKV125" s="349"/>
      <c r="AKW125" s="347"/>
      <c r="AKX125" s="180"/>
      <c r="AKY125" s="348"/>
      <c r="AKZ125" s="349"/>
      <c r="ALA125" s="347"/>
      <c r="ALB125" s="180"/>
      <c r="ALC125" s="348"/>
      <c r="ALD125" s="349"/>
      <c r="ALE125" s="347"/>
      <c r="ALF125" s="180"/>
      <c r="ALG125" s="348"/>
      <c r="ALH125" s="349"/>
      <c r="ALI125" s="347"/>
      <c r="ALJ125" s="180"/>
      <c r="ALK125" s="348"/>
      <c r="ALL125" s="349"/>
      <c r="ALM125" s="347"/>
      <c r="ALN125" s="180"/>
      <c r="ALO125" s="348"/>
      <c r="ALP125" s="349"/>
      <c r="ALQ125" s="347"/>
      <c r="ALR125" s="180"/>
      <c r="ALS125" s="348"/>
      <c r="ALT125" s="349"/>
      <c r="ALU125" s="347"/>
      <c r="ALV125" s="180"/>
      <c r="ALW125" s="348"/>
      <c r="ALX125" s="349"/>
      <c r="ALY125" s="347"/>
      <c r="ALZ125" s="180"/>
      <c r="AMA125" s="348"/>
      <c r="AMB125" s="349"/>
      <c r="AMC125" s="347"/>
      <c r="AMD125" s="180"/>
      <c r="AME125" s="348"/>
      <c r="AMF125" s="349"/>
      <c r="AMG125" s="347"/>
      <c r="AMH125" s="180"/>
      <c r="AMI125" s="348"/>
      <c r="AMJ125" s="349"/>
      <c r="AMK125" s="347"/>
      <c r="AML125" s="180"/>
      <c r="AMM125" s="348"/>
      <c r="AMN125" s="349"/>
      <c r="AMO125" s="347"/>
      <c r="AMP125" s="180"/>
      <c r="AMQ125" s="348"/>
      <c r="AMR125" s="349"/>
      <c r="AMS125" s="347"/>
      <c r="AMT125" s="180"/>
      <c r="AMU125" s="348"/>
      <c r="AMV125" s="349"/>
      <c r="AMW125" s="347"/>
      <c r="AMX125" s="180"/>
      <c r="AMY125" s="348"/>
      <c r="AMZ125" s="349"/>
      <c r="ANA125" s="347"/>
      <c r="ANB125" s="180"/>
      <c r="ANC125" s="348"/>
      <c r="AND125" s="349"/>
      <c r="ANE125" s="347"/>
      <c r="ANF125" s="180"/>
      <c r="ANG125" s="348"/>
      <c r="ANH125" s="349"/>
      <c r="ANI125" s="347"/>
      <c r="ANJ125" s="180"/>
      <c r="ANK125" s="348"/>
      <c r="ANL125" s="349"/>
      <c r="ANM125" s="347"/>
      <c r="ANN125" s="180"/>
      <c r="ANO125" s="348"/>
      <c r="ANP125" s="349"/>
      <c r="ANQ125" s="347"/>
      <c r="ANR125" s="180"/>
      <c r="ANS125" s="348"/>
      <c r="ANT125" s="349"/>
      <c r="ANU125" s="347"/>
      <c r="ANV125" s="180"/>
      <c r="ANW125" s="348"/>
      <c r="ANX125" s="349"/>
      <c r="ANY125" s="347"/>
      <c r="ANZ125" s="180"/>
      <c r="AOA125" s="348"/>
      <c r="AOB125" s="349"/>
      <c r="AOC125" s="347"/>
      <c r="AOD125" s="180"/>
      <c r="AOE125" s="348"/>
      <c r="AOF125" s="349"/>
      <c r="AOG125" s="347"/>
      <c r="AOH125" s="180"/>
      <c r="AOI125" s="348"/>
      <c r="AOJ125" s="349"/>
      <c r="AOK125" s="347"/>
      <c r="AOL125" s="180"/>
      <c r="AOM125" s="348"/>
      <c r="AON125" s="349"/>
      <c r="AOO125" s="347"/>
      <c r="AOP125" s="180"/>
      <c r="AOQ125" s="348"/>
      <c r="AOR125" s="349"/>
      <c r="AOS125" s="347"/>
      <c r="AOT125" s="180"/>
      <c r="AOU125" s="348"/>
      <c r="AOV125" s="349"/>
      <c r="AOW125" s="347"/>
      <c r="AOX125" s="180"/>
      <c r="AOY125" s="348"/>
      <c r="AOZ125" s="349"/>
      <c r="APA125" s="347"/>
      <c r="APB125" s="180"/>
      <c r="APC125" s="348"/>
      <c r="APD125" s="349"/>
      <c r="APE125" s="347"/>
      <c r="APF125" s="180"/>
      <c r="APG125" s="348"/>
      <c r="APH125" s="349"/>
      <c r="API125" s="347"/>
      <c r="APJ125" s="180"/>
      <c r="APK125" s="348"/>
      <c r="APL125" s="349"/>
      <c r="APM125" s="347"/>
      <c r="APN125" s="180"/>
      <c r="APO125" s="348"/>
      <c r="APP125" s="349"/>
      <c r="APQ125" s="347"/>
      <c r="APR125" s="180"/>
      <c r="APS125" s="348"/>
      <c r="APT125" s="349"/>
      <c r="APU125" s="347"/>
      <c r="APV125" s="180"/>
      <c r="APW125" s="348"/>
      <c r="APX125" s="349"/>
      <c r="APY125" s="347"/>
      <c r="APZ125" s="180"/>
      <c r="AQA125" s="348"/>
      <c r="AQB125" s="349"/>
      <c r="AQC125" s="347"/>
      <c r="AQD125" s="180"/>
      <c r="AQE125" s="348"/>
      <c r="AQF125" s="349"/>
      <c r="AQG125" s="347"/>
      <c r="AQH125" s="180"/>
      <c r="AQI125" s="348"/>
      <c r="AQJ125" s="349"/>
      <c r="AQK125" s="347"/>
      <c r="AQL125" s="180"/>
      <c r="AQM125" s="348"/>
      <c r="AQN125" s="349"/>
      <c r="AQO125" s="347"/>
      <c r="AQP125" s="180"/>
      <c r="AQQ125" s="348"/>
      <c r="AQR125" s="349"/>
      <c r="AQS125" s="347"/>
      <c r="AQT125" s="180"/>
      <c r="AQU125" s="348"/>
      <c r="AQV125" s="349"/>
      <c r="AQW125" s="347"/>
      <c r="AQX125" s="180"/>
      <c r="AQY125" s="348"/>
      <c r="AQZ125" s="349"/>
      <c r="ARA125" s="347"/>
      <c r="ARB125" s="180"/>
      <c r="ARC125" s="348"/>
      <c r="ARD125" s="349"/>
      <c r="ARE125" s="347"/>
      <c r="ARF125" s="180"/>
      <c r="ARG125" s="348"/>
      <c r="ARH125" s="349"/>
      <c r="ARI125" s="347"/>
      <c r="ARJ125" s="180"/>
      <c r="ARK125" s="348"/>
      <c r="ARL125" s="349"/>
      <c r="ARM125" s="347"/>
      <c r="ARN125" s="180"/>
      <c r="ARO125" s="348"/>
      <c r="ARP125" s="349"/>
      <c r="ARQ125" s="347"/>
      <c r="ARR125" s="180"/>
      <c r="ARS125" s="348"/>
      <c r="ART125" s="349"/>
      <c r="ARU125" s="347"/>
      <c r="ARV125" s="180"/>
      <c r="ARW125" s="348"/>
      <c r="ARX125" s="349"/>
      <c r="ARY125" s="347"/>
      <c r="ARZ125" s="180"/>
      <c r="ASA125" s="348"/>
      <c r="ASB125" s="349"/>
      <c r="ASC125" s="347"/>
      <c r="ASD125" s="180"/>
      <c r="ASE125" s="348"/>
      <c r="ASF125" s="349"/>
      <c r="ASG125" s="347"/>
      <c r="ASH125" s="180"/>
      <c r="ASI125" s="348"/>
      <c r="ASJ125" s="349"/>
      <c r="ASK125" s="347"/>
      <c r="ASL125" s="180"/>
      <c r="ASM125" s="348"/>
      <c r="ASN125" s="349"/>
      <c r="ASO125" s="347"/>
      <c r="ASP125" s="180"/>
      <c r="ASQ125" s="348"/>
      <c r="ASR125" s="349"/>
      <c r="ASS125" s="347"/>
      <c r="AST125" s="180"/>
      <c r="ASU125" s="348"/>
      <c r="ASV125" s="349"/>
      <c r="ASW125" s="347"/>
      <c r="ASX125" s="180"/>
      <c r="ASY125" s="348"/>
      <c r="ASZ125" s="349"/>
      <c r="ATA125" s="347"/>
      <c r="ATB125" s="180"/>
      <c r="ATC125" s="348"/>
      <c r="ATD125" s="349"/>
      <c r="ATE125" s="347"/>
      <c r="ATF125" s="180"/>
      <c r="ATG125" s="348"/>
      <c r="ATH125" s="349"/>
      <c r="ATI125" s="347"/>
      <c r="ATJ125" s="180"/>
      <c r="ATK125" s="348"/>
      <c r="ATL125" s="349"/>
      <c r="ATM125" s="347"/>
      <c r="ATN125" s="180"/>
      <c r="ATO125" s="348"/>
      <c r="ATP125" s="349"/>
      <c r="ATQ125" s="347"/>
      <c r="ATR125" s="180"/>
      <c r="ATS125" s="348"/>
      <c r="ATT125" s="349"/>
      <c r="ATU125" s="347"/>
      <c r="ATV125" s="180"/>
      <c r="ATW125" s="348"/>
      <c r="ATX125" s="349"/>
      <c r="ATY125" s="347"/>
      <c r="ATZ125" s="180"/>
      <c r="AUA125" s="348"/>
      <c r="AUB125" s="349"/>
      <c r="AUC125" s="347"/>
      <c r="AUD125" s="180"/>
      <c r="AUE125" s="348"/>
      <c r="AUF125" s="349"/>
      <c r="AUG125" s="347"/>
      <c r="AUH125" s="180"/>
      <c r="AUI125" s="348"/>
      <c r="AUJ125" s="349"/>
      <c r="AUK125" s="347"/>
      <c r="AUL125" s="180"/>
      <c r="AUM125" s="348"/>
      <c r="AUN125" s="349"/>
      <c r="AUO125" s="347"/>
      <c r="AUP125" s="180"/>
      <c r="AUQ125" s="348"/>
      <c r="AUR125" s="349"/>
      <c r="AUS125" s="347"/>
      <c r="AUT125" s="180"/>
      <c r="AUU125" s="348"/>
      <c r="AUV125" s="349"/>
      <c r="AUW125" s="347"/>
      <c r="AUX125" s="180"/>
      <c r="AUY125" s="348"/>
      <c r="AUZ125" s="349"/>
      <c r="AVA125" s="347"/>
      <c r="AVB125" s="180"/>
      <c r="AVC125" s="348"/>
      <c r="AVD125" s="349"/>
      <c r="AVE125" s="347"/>
      <c r="AVF125" s="180"/>
      <c r="AVG125" s="348"/>
      <c r="AVH125" s="349"/>
      <c r="AVI125" s="347"/>
      <c r="AVJ125" s="180"/>
      <c r="AVK125" s="348"/>
      <c r="AVL125" s="349"/>
      <c r="AVM125" s="347"/>
      <c r="AVN125" s="180"/>
      <c r="AVO125" s="348"/>
      <c r="AVP125" s="349"/>
      <c r="AVQ125" s="347"/>
      <c r="AVR125" s="180"/>
      <c r="AVS125" s="348"/>
      <c r="AVT125" s="349"/>
      <c r="AVU125" s="347"/>
      <c r="AVV125" s="180"/>
      <c r="AVW125" s="348"/>
      <c r="AVX125" s="349"/>
      <c r="AVY125" s="347"/>
      <c r="AVZ125" s="180"/>
      <c r="AWA125" s="348"/>
      <c r="AWB125" s="349"/>
      <c r="AWC125" s="347"/>
      <c r="AWD125" s="180"/>
      <c r="AWE125" s="348"/>
      <c r="AWF125" s="349"/>
      <c r="AWG125" s="347"/>
      <c r="AWH125" s="180"/>
      <c r="AWI125" s="348"/>
      <c r="AWJ125" s="349"/>
      <c r="AWK125" s="347"/>
      <c r="AWL125" s="180"/>
      <c r="AWM125" s="348"/>
      <c r="AWN125" s="349"/>
      <c r="AWO125" s="347"/>
      <c r="AWP125" s="180"/>
      <c r="AWQ125" s="348"/>
      <c r="AWR125" s="349"/>
      <c r="AWS125" s="347"/>
      <c r="AWT125" s="180"/>
      <c r="AWU125" s="348"/>
      <c r="AWV125" s="349"/>
      <c r="AWW125" s="347"/>
      <c r="AWX125" s="180"/>
      <c r="AWY125" s="348"/>
      <c r="AWZ125" s="349"/>
      <c r="AXA125" s="347"/>
      <c r="AXB125" s="180"/>
      <c r="AXC125" s="348"/>
      <c r="AXD125" s="349"/>
      <c r="AXE125" s="347"/>
      <c r="AXF125" s="180"/>
      <c r="AXG125" s="348"/>
      <c r="AXH125" s="349"/>
      <c r="AXI125" s="347"/>
      <c r="AXJ125" s="180"/>
      <c r="AXK125" s="348"/>
      <c r="AXL125" s="349"/>
      <c r="AXM125" s="347"/>
      <c r="AXN125" s="180"/>
      <c r="AXO125" s="348"/>
      <c r="AXP125" s="349"/>
      <c r="AXQ125" s="347"/>
      <c r="AXR125" s="180"/>
      <c r="AXS125" s="348"/>
      <c r="AXT125" s="349"/>
      <c r="AXU125" s="347"/>
      <c r="AXV125" s="180"/>
      <c r="AXW125" s="348"/>
      <c r="AXX125" s="349"/>
      <c r="AXY125" s="347"/>
      <c r="AXZ125" s="180"/>
      <c r="AYA125" s="348"/>
      <c r="AYB125" s="349"/>
      <c r="AYC125" s="347"/>
      <c r="AYD125" s="180"/>
      <c r="AYE125" s="348"/>
      <c r="AYF125" s="349"/>
      <c r="AYG125" s="347"/>
      <c r="AYH125" s="180"/>
      <c r="AYI125" s="348"/>
      <c r="AYJ125" s="349"/>
      <c r="AYK125" s="347"/>
      <c r="AYL125" s="180"/>
      <c r="AYM125" s="348"/>
      <c r="AYN125" s="349"/>
      <c r="AYO125" s="347"/>
      <c r="AYP125" s="180"/>
      <c r="AYQ125" s="348"/>
      <c r="AYR125" s="349"/>
      <c r="AYS125" s="347"/>
      <c r="AYT125" s="180"/>
      <c r="AYU125" s="348"/>
      <c r="AYV125" s="349"/>
      <c r="AYW125" s="347"/>
      <c r="AYX125" s="180"/>
      <c r="AYY125" s="348"/>
      <c r="AYZ125" s="349"/>
      <c r="AZA125" s="347"/>
      <c r="AZB125" s="180"/>
      <c r="AZC125" s="348"/>
      <c r="AZD125" s="349"/>
      <c r="AZE125" s="347"/>
      <c r="AZF125" s="180"/>
      <c r="AZG125" s="348"/>
      <c r="AZH125" s="349"/>
      <c r="AZI125" s="347"/>
      <c r="AZJ125" s="180"/>
      <c r="AZK125" s="348"/>
      <c r="AZL125" s="349"/>
      <c r="AZM125" s="347"/>
      <c r="AZN125" s="180"/>
      <c r="AZO125" s="348"/>
      <c r="AZP125" s="349"/>
      <c r="AZQ125" s="347"/>
      <c r="AZR125" s="180"/>
      <c r="AZS125" s="348"/>
      <c r="AZT125" s="349"/>
      <c r="AZU125" s="347"/>
      <c r="AZV125" s="180"/>
      <c r="AZW125" s="348"/>
      <c r="AZX125" s="349"/>
      <c r="AZY125" s="347"/>
      <c r="AZZ125" s="180"/>
      <c r="BAA125" s="348"/>
      <c r="BAB125" s="349"/>
      <c r="BAC125" s="347"/>
      <c r="BAD125" s="180"/>
      <c r="BAE125" s="348"/>
      <c r="BAF125" s="349"/>
      <c r="BAG125" s="347"/>
      <c r="BAH125" s="180"/>
      <c r="BAI125" s="348"/>
      <c r="BAJ125" s="349"/>
      <c r="BAK125" s="347"/>
      <c r="BAL125" s="180"/>
      <c r="BAM125" s="348"/>
      <c r="BAN125" s="349"/>
      <c r="BAO125" s="347"/>
      <c r="BAP125" s="180"/>
      <c r="BAQ125" s="348"/>
      <c r="BAR125" s="349"/>
      <c r="BAS125" s="347"/>
      <c r="BAT125" s="180"/>
      <c r="BAU125" s="348"/>
      <c r="BAV125" s="349"/>
      <c r="BAW125" s="347"/>
      <c r="BAX125" s="180"/>
      <c r="BAY125" s="348"/>
      <c r="BAZ125" s="349"/>
      <c r="BBA125" s="347"/>
      <c r="BBB125" s="180"/>
      <c r="BBC125" s="348"/>
      <c r="BBD125" s="349"/>
      <c r="BBE125" s="347"/>
      <c r="BBF125" s="180"/>
      <c r="BBG125" s="348"/>
      <c r="BBH125" s="349"/>
      <c r="BBI125" s="347"/>
      <c r="BBJ125" s="180"/>
      <c r="BBK125" s="348"/>
      <c r="BBL125" s="349"/>
      <c r="BBM125" s="347"/>
      <c r="BBN125" s="180"/>
      <c r="BBO125" s="348"/>
      <c r="BBP125" s="349"/>
      <c r="BBQ125" s="347"/>
      <c r="BBR125" s="180"/>
      <c r="BBS125" s="348"/>
      <c r="BBT125" s="349"/>
      <c r="BBU125" s="347"/>
      <c r="BBV125" s="180"/>
      <c r="BBW125" s="348"/>
      <c r="BBX125" s="349"/>
      <c r="BBY125" s="347"/>
      <c r="BBZ125" s="180"/>
      <c r="BCA125" s="348"/>
      <c r="BCB125" s="349"/>
      <c r="BCC125" s="347"/>
      <c r="BCD125" s="180"/>
      <c r="BCE125" s="348"/>
      <c r="BCF125" s="349"/>
      <c r="BCG125" s="347"/>
      <c r="BCH125" s="180"/>
      <c r="BCI125" s="348"/>
      <c r="BCJ125" s="349"/>
      <c r="BCK125" s="347"/>
      <c r="BCL125" s="180"/>
      <c r="BCM125" s="348"/>
      <c r="BCN125" s="349"/>
      <c r="BCO125" s="347"/>
      <c r="BCP125" s="180"/>
      <c r="BCQ125" s="348"/>
      <c r="BCR125" s="349"/>
      <c r="BCS125" s="347"/>
      <c r="BCT125" s="180"/>
      <c r="BCU125" s="348"/>
      <c r="BCV125" s="349"/>
      <c r="BCW125" s="347"/>
      <c r="BCX125" s="180"/>
      <c r="BCY125" s="348"/>
      <c r="BCZ125" s="349"/>
      <c r="BDA125" s="347"/>
      <c r="BDB125" s="180"/>
      <c r="BDC125" s="348"/>
      <c r="BDD125" s="349"/>
      <c r="BDE125" s="347"/>
      <c r="BDF125" s="180"/>
      <c r="BDG125" s="348"/>
      <c r="BDH125" s="349"/>
      <c r="BDI125" s="347"/>
      <c r="BDJ125" s="180"/>
      <c r="BDK125" s="348"/>
      <c r="BDL125" s="349"/>
      <c r="BDM125" s="347"/>
      <c r="BDN125" s="180"/>
      <c r="BDO125" s="348"/>
      <c r="BDP125" s="349"/>
      <c r="BDQ125" s="347"/>
      <c r="BDR125" s="180"/>
      <c r="BDS125" s="348"/>
      <c r="BDT125" s="349"/>
      <c r="BDU125" s="347"/>
      <c r="BDV125" s="180"/>
      <c r="BDW125" s="348"/>
      <c r="BDX125" s="349"/>
      <c r="BDY125" s="347"/>
      <c r="BDZ125" s="180"/>
      <c r="BEA125" s="348"/>
      <c r="BEB125" s="349"/>
      <c r="BEC125" s="347"/>
      <c r="BED125" s="180"/>
      <c r="BEE125" s="348"/>
      <c r="BEF125" s="349"/>
      <c r="BEG125" s="347"/>
      <c r="BEH125" s="180"/>
      <c r="BEI125" s="348"/>
      <c r="BEJ125" s="349"/>
      <c r="BEK125" s="347"/>
      <c r="BEL125" s="180"/>
      <c r="BEM125" s="348"/>
      <c r="BEN125" s="349"/>
      <c r="BEO125" s="347"/>
      <c r="BEP125" s="180"/>
      <c r="BEQ125" s="348"/>
      <c r="BER125" s="349"/>
      <c r="BES125" s="347"/>
      <c r="BET125" s="180"/>
      <c r="BEU125" s="348"/>
      <c r="BEV125" s="349"/>
      <c r="BEW125" s="347"/>
      <c r="BEX125" s="180"/>
      <c r="BEY125" s="348"/>
      <c r="BEZ125" s="349"/>
      <c r="BFA125" s="347"/>
      <c r="BFB125" s="180"/>
      <c r="BFC125" s="348"/>
      <c r="BFD125" s="349"/>
      <c r="BFE125" s="347"/>
      <c r="BFF125" s="180"/>
      <c r="BFG125" s="348"/>
      <c r="BFH125" s="349"/>
      <c r="BFI125" s="347"/>
      <c r="BFJ125" s="180"/>
      <c r="BFK125" s="348"/>
      <c r="BFL125" s="349"/>
      <c r="BFM125" s="347"/>
      <c r="BFN125" s="180"/>
      <c r="BFO125" s="348"/>
      <c r="BFP125" s="349"/>
      <c r="BFQ125" s="347"/>
      <c r="BFR125" s="180"/>
      <c r="BFS125" s="348"/>
      <c r="BFT125" s="349"/>
      <c r="BFU125" s="347"/>
      <c r="BFV125" s="180"/>
      <c r="BFW125" s="348"/>
      <c r="BFX125" s="349"/>
      <c r="BFY125" s="347"/>
      <c r="BFZ125" s="180"/>
      <c r="BGA125" s="348"/>
      <c r="BGB125" s="349"/>
      <c r="BGC125" s="347"/>
      <c r="BGD125" s="180"/>
      <c r="BGE125" s="348"/>
      <c r="BGF125" s="349"/>
      <c r="BGG125" s="347"/>
      <c r="BGH125" s="180"/>
      <c r="BGI125" s="348"/>
      <c r="BGJ125" s="349"/>
      <c r="BGK125" s="347"/>
      <c r="BGL125" s="180"/>
      <c r="BGM125" s="348"/>
      <c r="BGN125" s="349"/>
      <c r="BGO125" s="347"/>
      <c r="BGP125" s="180"/>
      <c r="BGQ125" s="348"/>
      <c r="BGR125" s="349"/>
      <c r="BGS125" s="347"/>
      <c r="BGT125" s="180"/>
      <c r="BGU125" s="348"/>
      <c r="BGV125" s="349"/>
      <c r="BGW125" s="347"/>
      <c r="BGX125" s="180"/>
      <c r="BGY125" s="348"/>
      <c r="BGZ125" s="349"/>
      <c r="BHA125" s="347"/>
      <c r="BHB125" s="180"/>
      <c r="BHC125" s="348"/>
      <c r="BHD125" s="349"/>
      <c r="BHE125" s="347"/>
      <c r="BHF125" s="180"/>
      <c r="BHG125" s="348"/>
      <c r="BHH125" s="349"/>
      <c r="BHI125" s="347"/>
      <c r="BHJ125" s="180"/>
      <c r="BHK125" s="348"/>
      <c r="BHL125" s="349"/>
      <c r="BHM125" s="347"/>
      <c r="BHN125" s="180"/>
      <c r="BHO125" s="348"/>
      <c r="BHP125" s="349"/>
      <c r="BHQ125" s="347"/>
      <c r="BHR125" s="180"/>
      <c r="BHS125" s="348"/>
      <c r="BHT125" s="349"/>
      <c r="BHU125" s="347"/>
      <c r="BHV125" s="180"/>
      <c r="BHW125" s="348"/>
      <c r="BHX125" s="349"/>
      <c r="BHY125" s="347"/>
      <c r="BHZ125" s="180"/>
      <c r="BIA125" s="348"/>
      <c r="BIB125" s="349"/>
      <c r="BIC125" s="347"/>
      <c r="BID125" s="180"/>
      <c r="BIE125" s="348"/>
      <c r="BIF125" s="349"/>
      <c r="BIG125" s="347"/>
      <c r="BIH125" s="180"/>
      <c r="BII125" s="348"/>
      <c r="BIJ125" s="349"/>
      <c r="BIK125" s="347"/>
      <c r="BIL125" s="180"/>
      <c r="BIM125" s="348"/>
      <c r="BIN125" s="349"/>
      <c r="BIO125" s="347"/>
      <c r="BIP125" s="180"/>
      <c r="BIQ125" s="348"/>
      <c r="BIR125" s="349"/>
      <c r="BIS125" s="347"/>
      <c r="BIT125" s="180"/>
      <c r="BIU125" s="348"/>
      <c r="BIV125" s="349"/>
      <c r="BIW125" s="347"/>
      <c r="BIX125" s="180"/>
      <c r="BIY125" s="348"/>
      <c r="BIZ125" s="349"/>
      <c r="BJA125" s="347"/>
      <c r="BJB125" s="180"/>
      <c r="BJC125" s="348"/>
      <c r="BJD125" s="349"/>
      <c r="BJE125" s="347"/>
      <c r="BJF125" s="180"/>
      <c r="BJG125" s="348"/>
      <c r="BJH125" s="349"/>
      <c r="BJI125" s="347"/>
      <c r="BJJ125" s="180"/>
      <c r="BJK125" s="348"/>
      <c r="BJL125" s="349"/>
      <c r="BJM125" s="347"/>
      <c r="BJN125" s="180"/>
      <c r="BJO125" s="348"/>
      <c r="BJP125" s="349"/>
      <c r="BJQ125" s="347"/>
      <c r="BJR125" s="180"/>
      <c r="BJS125" s="348"/>
      <c r="BJT125" s="349"/>
      <c r="BJU125" s="347"/>
      <c r="BJV125" s="180"/>
      <c r="BJW125" s="348"/>
      <c r="BJX125" s="349"/>
      <c r="BJY125" s="347"/>
      <c r="BJZ125" s="180"/>
      <c r="BKA125" s="348"/>
      <c r="BKB125" s="349"/>
      <c r="BKC125" s="347"/>
      <c r="BKD125" s="180"/>
      <c r="BKE125" s="348"/>
      <c r="BKF125" s="349"/>
      <c r="BKG125" s="347"/>
      <c r="BKH125" s="180"/>
      <c r="BKI125" s="348"/>
      <c r="BKJ125" s="349"/>
      <c r="BKK125" s="347"/>
      <c r="BKL125" s="180"/>
      <c r="BKM125" s="348"/>
      <c r="BKN125" s="349"/>
      <c r="BKO125" s="347"/>
      <c r="BKP125" s="180"/>
      <c r="BKQ125" s="348"/>
      <c r="BKR125" s="349"/>
      <c r="BKS125" s="347"/>
      <c r="BKT125" s="180"/>
      <c r="BKU125" s="348"/>
      <c r="BKV125" s="349"/>
      <c r="BKW125" s="347"/>
      <c r="BKX125" s="180"/>
      <c r="BKY125" s="348"/>
      <c r="BKZ125" s="349"/>
      <c r="BLA125" s="347"/>
      <c r="BLB125" s="180"/>
      <c r="BLC125" s="348"/>
      <c r="BLD125" s="349"/>
      <c r="BLE125" s="347"/>
      <c r="BLF125" s="180"/>
      <c r="BLG125" s="348"/>
      <c r="BLH125" s="349"/>
      <c r="BLI125" s="347"/>
      <c r="BLJ125" s="180"/>
      <c r="BLK125" s="348"/>
      <c r="BLL125" s="349"/>
      <c r="BLM125" s="347"/>
      <c r="BLN125" s="180"/>
      <c r="BLO125" s="348"/>
      <c r="BLP125" s="349"/>
      <c r="BLQ125" s="347"/>
      <c r="BLR125" s="180"/>
      <c r="BLS125" s="348"/>
      <c r="BLT125" s="349"/>
      <c r="BLU125" s="347"/>
      <c r="BLV125" s="180"/>
      <c r="BLW125" s="348"/>
      <c r="BLX125" s="349"/>
      <c r="BLY125" s="347"/>
      <c r="BLZ125" s="180"/>
      <c r="BMA125" s="348"/>
      <c r="BMB125" s="349"/>
      <c r="BMC125" s="347"/>
      <c r="BMD125" s="180"/>
      <c r="BME125" s="348"/>
      <c r="BMF125" s="349"/>
      <c r="BMG125" s="347"/>
      <c r="BMH125" s="180"/>
      <c r="BMI125" s="348"/>
      <c r="BMJ125" s="349"/>
      <c r="BMK125" s="347"/>
      <c r="BML125" s="180"/>
      <c r="BMM125" s="348"/>
      <c r="BMN125" s="349"/>
      <c r="BMO125" s="347"/>
      <c r="BMP125" s="180"/>
      <c r="BMQ125" s="348"/>
      <c r="BMR125" s="349"/>
      <c r="BMS125" s="347"/>
      <c r="BMT125" s="180"/>
      <c r="BMU125" s="348"/>
      <c r="BMV125" s="349"/>
      <c r="BMW125" s="347"/>
      <c r="BMX125" s="180"/>
      <c r="BMY125" s="348"/>
      <c r="BMZ125" s="349"/>
      <c r="BNA125" s="347"/>
      <c r="BNB125" s="180"/>
      <c r="BNC125" s="348"/>
      <c r="BND125" s="349"/>
      <c r="BNE125" s="347"/>
      <c r="BNF125" s="180"/>
      <c r="BNG125" s="348"/>
      <c r="BNH125" s="349"/>
      <c r="BNI125" s="347"/>
      <c r="BNJ125" s="180"/>
      <c r="BNK125" s="348"/>
      <c r="BNL125" s="349"/>
      <c r="BNM125" s="347"/>
      <c r="BNN125" s="180"/>
      <c r="BNO125" s="348"/>
      <c r="BNP125" s="349"/>
      <c r="BNQ125" s="347"/>
      <c r="BNR125" s="180"/>
      <c r="BNS125" s="348"/>
      <c r="BNT125" s="349"/>
      <c r="BNU125" s="347"/>
      <c r="BNV125" s="180"/>
      <c r="BNW125" s="348"/>
      <c r="BNX125" s="349"/>
      <c r="BNY125" s="347"/>
      <c r="BNZ125" s="180"/>
      <c r="BOA125" s="348"/>
      <c r="BOB125" s="349"/>
      <c r="BOC125" s="347"/>
      <c r="BOD125" s="180"/>
      <c r="BOE125" s="348"/>
      <c r="BOF125" s="349"/>
      <c r="BOG125" s="347"/>
      <c r="BOH125" s="180"/>
      <c r="BOI125" s="348"/>
      <c r="BOJ125" s="349"/>
      <c r="BOK125" s="347"/>
      <c r="BOL125" s="180"/>
      <c r="BOM125" s="348"/>
      <c r="BON125" s="349"/>
      <c r="BOO125" s="347"/>
      <c r="BOP125" s="180"/>
      <c r="BOQ125" s="348"/>
      <c r="BOR125" s="349"/>
      <c r="BOS125" s="347"/>
      <c r="BOT125" s="180"/>
      <c r="BOU125" s="348"/>
      <c r="BOV125" s="349"/>
      <c r="BOW125" s="347"/>
      <c r="BOX125" s="180"/>
      <c r="BOY125" s="348"/>
      <c r="BOZ125" s="349"/>
      <c r="BPA125" s="347"/>
      <c r="BPB125" s="180"/>
      <c r="BPC125" s="348"/>
      <c r="BPD125" s="349"/>
      <c r="BPE125" s="347"/>
      <c r="BPF125" s="180"/>
      <c r="BPG125" s="348"/>
      <c r="BPH125" s="349"/>
      <c r="BPI125" s="347"/>
      <c r="BPJ125" s="180"/>
      <c r="BPK125" s="348"/>
      <c r="BPL125" s="349"/>
      <c r="BPM125" s="347"/>
      <c r="BPN125" s="180"/>
      <c r="BPO125" s="348"/>
      <c r="BPP125" s="349"/>
      <c r="BPQ125" s="347"/>
      <c r="BPR125" s="180"/>
      <c r="BPS125" s="348"/>
      <c r="BPT125" s="349"/>
      <c r="BPU125" s="347"/>
      <c r="BPV125" s="180"/>
      <c r="BPW125" s="348"/>
      <c r="BPX125" s="349"/>
      <c r="BPY125" s="347"/>
      <c r="BPZ125" s="180"/>
      <c r="BQA125" s="348"/>
      <c r="BQB125" s="349"/>
      <c r="BQC125" s="347"/>
      <c r="BQD125" s="180"/>
      <c r="BQE125" s="348"/>
      <c r="BQF125" s="349"/>
      <c r="BQG125" s="347"/>
      <c r="BQH125" s="180"/>
      <c r="BQI125" s="348"/>
      <c r="BQJ125" s="349"/>
      <c r="BQK125" s="347"/>
      <c r="BQL125" s="180"/>
      <c r="BQM125" s="348"/>
      <c r="BQN125" s="349"/>
      <c r="BQO125" s="347"/>
      <c r="BQP125" s="180"/>
      <c r="BQQ125" s="348"/>
      <c r="BQR125" s="349"/>
      <c r="BQS125" s="347"/>
      <c r="BQT125" s="180"/>
      <c r="BQU125" s="348"/>
      <c r="BQV125" s="349"/>
      <c r="BQW125" s="347"/>
      <c r="BQX125" s="180"/>
      <c r="BQY125" s="348"/>
      <c r="BQZ125" s="349"/>
      <c r="BRA125" s="347"/>
      <c r="BRB125" s="180"/>
      <c r="BRC125" s="348"/>
      <c r="BRD125" s="349"/>
      <c r="BRE125" s="347"/>
      <c r="BRF125" s="180"/>
      <c r="BRG125" s="348"/>
      <c r="BRH125" s="349"/>
      <c r="BRI125" s="347"/>
      <c r="BRJ125" s="180"/>
      <c r="BRK125" s="348"/>
      <c r="BRL125" s="349"/>
      <c r="BRM125" s="347"/>
      <c r="BRN125" s="180"/>
      <c r="BRO125" s="348"/>
      <c r="BRP125" s="349"/>
      <c r="BRQ125" s="347"/>
      <c r="BRR125" s="180"/>
      <c r="BRS125" s="348"/>
      <c r="BRT125" s="349"/>
      <c r="BRU125" s="347"/>
      <c r="BRV125" s="180"/>
      <c r="BRW125" s="348"/>
      <c r="BRX125" s="349"/>
      <c r="BRY125" s="347"/>
      <c r="BRZ125" s="180"/>
      <c r="BSA125" s="348"/>
      <c r="BSB125" s="349"/>
      <c r="BSC125" s="347"/>
      <c r="BSD125" s="180"/>
      <c r="BSE125" s="348"/>
      <c r="BSF125" s="349"/>
      <c r="BSG125" s="347"/>
      <c r="BSH125" s="180"/>
      <c r="BSI125" s="348"/>
      <c r="BSJ125" s="349"/>
      <c r="BSK125" s="347"/>
      <c r="BSL125" s="180"/>
      <c r="BSM125" s="348"/>
      <c r="BSN125" s="349"/>
      <c r="BSO125" s="347"/>
      <c r="BSP125" s="180"/>
      <c r="BSQ125" s="348"/>
      <c r="BSR125" s="349"/>
      <c r="BSS125" s="347"/>
      <c r="BST125" s="180"/>
      <c r="BSU125" s="348"/>
      <c r="BSV125" s="349"/>
      <c r="BSW125" s="347"/>
      <c r="BSX125" s="180"/>
      <c r="BSY125" s="348"/>
      <c r="BSZ125" s="349"/>
      <c r="BTA125" s="347"/>
      <c r="BTB125" s="180"/>
      <c r="BTC125" s="348"/>
      <c r="BTD125" s="349"/>
      <c r="BTE125" s="347"/>
      <c r="BTF125" s="180"/>
      <c r="BTG125" s="348"/>
      <c r="BTH125" s="349"/>
      <c r="BTI125" s="347"/>
      <c r="BTJ125" s="180"/>
      <c r="BTK125" s="348"/>
      <c r="BTL125" s="349"/>
      <c r="BTM125" s="347"/>
      <c r="BTN125" s="180"/>
      <c r="BTO125" s="348"/>
      <c r="BTP125" s="349"/>
      <c r="BTQ125" s="347"/>
      <c r="BTR125" s="180"/>
      <c r="BTS125" s="348"/>
      <c r="BTT125" s="349"/>
      <c r="BTU125" s="347"/>
      <c r="BTV125" s="180"/>
      <c r="BTW125" s="348"/>
      <c r="BTX125" s="349"/>
      <c r="BTY125" s="347"/>
      <c r="BTZ125" s="180"/>
      <c r="BUA125" s="348"/>
      <c r="BUB125" s="349"/>
      <c r="BUC125" s="347"/>
      <c r="BUD125" s="180"/>
      <c r="BUE125" s="348"/>
      <c r="BUF125" s="349"/>
      <c r="BUG125" s="347"/>
      <c r="BUH125" s="180"/>
      <c r="BUI125" s="348"/>
      <c r="BUJ125" s="349"/>
      <c r="BUK125" s="347"/>
      <c r="BUL125" s="180"/>
      <c r="BUM125" s="348"/>
      <c r="BUN125" s="349"/>
      <c r="BUO125" s="347"/>
      <c r="BUP125" s="180"/>
      <c r="BUQ125" s="348"/>
      <c r="BUR125" s="349"/>
      <c r="BUS125" s="347"/>
      <c r="BUT125" s="180"/>
      <c r="BUU125" s="348"/>
      <c r="BUV125" s="349"/>
      <c r="BUW125" s="347"/>
      <c r="BUX125" s="180"/>
      <c r="BUY125" s="348"/>
      <c r="BUZ125" s="349"/>
      <c r="BVA125" s="347"/>
      <c r="BVB125" s="180"/>
      <c r="BVC125" s="348"/>
      <c r="BVD125" s="349"/>
      <c r="BVE125" s="347"/>
      <c r="BVF125" s="180"/>
      <c r="BVG125" s="348"/>
      <c r="BVH125" s="349"/>
      <c r="BVI125" s="347"/>
      <c r="BVJ125" s="180"/>
      <c r="BVK125" s="348"/>
      <c r="BVL125" s="349"/>
      <c r="BVM125" s="347"/>
      <c r="BVN125" s="180"/>
      <c r="BVO125" s="348"/>
      <c r="BVP125" s="349"/>
      <c r="BVQ125" s="347"/>
      <c r="BVR125" s="180"/>
      <c r="BVS125" s="348"/>
      <c r="BVT125" s="349"/>
      <c r="BVU125" s="347"/>
      <c r="BVV125" s="180"/>
      <c r="BVW125" s="348"/>
      <c r="BVX125" s="349"/>
      <c r="BVY125" s="347"/>
      <c r="BVZ125" s="180"/>
      <c r="BWA125" s="348"/>
      <c r="BWB125" s="349"/>
      <c r="BWC125" s="347"/>
      <c r="BWD125" s="180"/>
      <c r="BWE125" s="348"/>
      <c r="BWF125" s="349"/>
      <c r="BWG125" s="347"/>
      <c r="BWH125" s="180"/>
      <c r="BWI125" s="348"/>
      <c r="BWJ125" s="349"/>
      <c r="BWK125" s="347"/>
      <c r="BWL125" s="180"/>
      <c r="BWM125" s="348"/>
      <c r="BWN125" s="349"/>
      <c r="BWO125" s="347"/>
      <c r="BWP125" s="180"/>
      <c r="BWQ125" s="348"/>
      <c r="BWR125" s="349"/>
      <c r="BWS125" s="347"/>
      <c r="BWT125" s="180"/>
      <c r="BWU125" s="348"/>
      <c r="BWV125" s="349"/>
      <c r="BWW125" s="347"/>
      <c r="BWX125" s="180"/>
      <c r="BWY125" s="348"/>
      <c r="BWZ125" s="349"/>
      <c r="BXA125" s="347"/>
      <c r="BXB125" s="180"/>
      <c r="BXC125" s="348"/>
      <c r="BXD125" s="349"/>
      <c r="BXE125" s="347"/>
      <c r="BXF125" s="180"/>
      <c r="BXG125" s="348"/>
      <c r="BXH125" s="349"/>
      <c r="BXI125" s="347"/>
      <c r="BXJ125" s="180"/>
      <c r="BXK125" s="348"/>
      <c r="BXL125" s="349"/>
      <c r="BXM125" s="347"/>
      <c r="BXN125" s="180"/>
      <c r="BXO125" s="348"/>
      <c r="BXP125" s="349"/>
      <c r="BXQ125" s="347"/>
      <c r="BXR125" s="180"/>
      <c r="BXS125" s="348"/>
      <c r="BXT125" s="349"/>
      <c r="BXU125" s="347"/>
      <c r="BXV125" s="180"/>
      <c r="BXW125" s="348"/>
      <c r="BXX125" s="349"/>
      <c r="BXY125" s="347"/>
      <c r="BXZ125" s="180"/>
      <c r="BYA125" s="348"/>
      <c r="BYB125" s="349"/>
      <c r="BYC125" s="347"/>
      <c r="BYD125" s="180"/>
      <c r="BYE125" s="348"/>
      <c r="BYF125" s="349"/>
      <c r="BYG125" s="347"/>
      <c r="BYH125" s="180"/>
      <c r="BYI125" s="348"/>
      <c r="BYJ125" s="349"/>
      <c r="BYK125" s="347"/>
      <c r="BYL125" s="180"/>
      <c r="BYM125" s="348"/>
      <c r="BYN125" s="349"/>
      <c r="BYO125" s="347"/>
      <c r="BYP125" s="180"/>
      <c r="BYQ125" s="348"/>
      <c r="BYR125" s="349"/>
      <c r="BYS125" s="347"/>
      <c r="BYT125" s="180"/>
      <c r="BYU125" s="348"/>
      <c r="BYV125" s="349"/>
      <c r="BYW125" s="347"/>
      <c r="BYX125" s="180"/>
      <c r="BYY125" s="348"/>
      <c r="BYZ125" s="349"/>
      <c r="BZA125" s="347"/>
      <c r="BZB125" s="180"/>
      <c r="BZC125" s="348"/>
      <c r="BZD125" s="349"/>
      <c r="BZE125" s="347"/>
      <c r="BZF125" s="180"/>
      <c r="BZG125" s="348"/>
      <c r="BZH125" s="349"/>
      <c r="BZI125" s="347"/>
      <c r="BZJ125" s="180"/>
      <c r="BZK125" s="348"/>
      <c r="BZL125" s="349"/>
      <c r="BZM125" s="347"/>
      <c r="BZN125" s="180"/>
      <c r="BZO125" s="348"/>
      <c r="BZP125" s="349"/>
      <c r="BZQ125" s="347"/>
      <c r="BZR125" s="180"/>
      <c r="BZS125" s="348"/>
      <c r="BZT125" s="349"/>
      <c r="BZU125" s="347"/>
      <c r="BZV125" s="180"/>
      <c r="BZW125" s="348"/>
      <c r="BZX125" s="349"/>
      <c r="BZY125" s="347"/>
      <c r="BZZ125" s="180"/>
      <c r="CAA125" s="348"/>
      <c r="CAB125" s="349"/>
      <c r="CAC125" s="347"/>
      <c r="CAD125" s="180"/>
      <c r="CAE125" s="348"/>
      <c r="CAF125" s="349"/>
      <c r="CAG125" s="347"/>
      <c r="CAH125" s="180"/>
      <c r="CAI125" s="348"/>
      <c r="CAJ125" s="349"/>
      <c r="CAK125" s="347"/>
      <c r="CAL125" s="180"/>
      <c r="CAM125" s="348"/>
      <c r="CAN125" s="349"/>
      <c r="CAO125" s="347"/>
      <c r="CAP125" s="180"/>
      <c r="CAQ125" s="348"/>
      <c r="CAR125" s="349"/>
      <c r="CAS125" s="347"/>
      <c r="CAT125" s="180"/>
      <c r="CAU125" s="348"/>
      <c r="CAV125" s="349"/>
      <c r="CAW125" s="347"/>
      <c r="CAX125" s="180"/>
      <c r="CAY125" s="348"/>
      <c r="CAZ125" s="349"/>
      <c r="CBA125" s="347"/>
      <c r="CBB125" s="180"/>
      <c r="CBC125" s="348"/>
      <c r="CBD125" s="349"/>
      <c r="CBE125" s="347"/>
      <c r="CBF125" s="180"/>
      <c r="CBG125" s="348"/>
      <c r="CBH125" s="349"/>
      <c r="CBI125" s="347"/>
      <c r="CBJ125" s="180"/>
      <c r="CBK125" s="348"/>
      <c r="CBL125" s="349"/>
      <c r="CBM125" s="347"/>
      <c r="CBN125" s="180"/>
      <c r="CBO125" s="348"/>
      <c r="CBP125" s="349"/>
      <c r="CBQ125" s="347"/>
      <c r="CBR125" s="180"/>
      <c r="CBS125" s="348"/>
      <c r="CBT125" s="349"/>
      <c r="CBU125" s="347"/>
      <c r="CBV125" s="180"/>
      <c r="CBW125" s="348"/>
      <c r="CBX125" s="349"/>
      <c r="CBY125" s="347"/>
      <c r="CBZ125" s="180"/>
      <c r="CCA125" s="348"/>
      <c r="CCB125" s="349"/>
      <c r="CCC125" s="347"/>
      <c r="CCD125" s="180"/>
      <c r="CCE125" s="348"/>
      <c r="CCF125" s="349"/>
      <c r="CCG125" s="347"/>
      <c r="CCH125" s="180"/>
      <c r="CCI125" s="348"/>
      <c r="CCJ125" s="349"/>
      <c r="CCK125" s="347"/>
      <c r="CCL125" s="180"/>
      <c r="CCM125" s="348"/>
      <c r="CCN125" s="349"/>
      <c r="CCO125" s="347"/>
      <c r="CCP125" s="180"/>
      <c r="CCQ125" s="348"/>
      <c r="CCR125" s="349"/>
      <c r="CCS125" s="347"/>
      <c r="CCT125" s="180"/>
      <c r="CCU125" s="348"/>
      <c r="CCV125" s="349"/>
      <c r="CCW125" s="347"/>
      <c r="CCX125" s="180"/>
      <c r="CCY125" s="348"/>
      <c r="CCZ125" s="349"/>
      <c r="CDA125" s="347"/>
      <c r="CDB125" s="180"/>
      <c r="CDC125" s="348"/>
      <c r="CDD125" s="349"/>
      <c r="CDE125" s="347"/>
      <c r="CDF125" s="180"/>
      <c r="CDG125" s="348"/>
      <c r="CDH125" s="349"/>
      <c r="CDI125" s="347"/>
      <c r="CDJ125" s="180"/>
      <c r="CDK125" s="348"/>
      <c r="CDL125" s="349"/>
      <c r="CDM125" s="347"/>
      <c r="CDN125" s="180"/>
      <c r="CDO125" s="348"/>
      <c r="CDP125" s="349"/>
      <c r="CDQ125" s="347"/>
      <c r="CDR125" s="180"/>
      <c r="CDS125" s="348"/>
      <c r="CDT125" s="349"/>
      <c r="CDU125" s="347"/>
      <c r="CDV125" s="180"/>
      <c r="CDW125" s="348"/>
      <c r="CDX125" s="349"/>
      <c r="CDY125" s="347"/>
      <c r="CDZ125" s="180"/>
      <c r="CEA125" s="348"/>
      <c r="CEB125" s="349"/>
      <c r="CEC125" s="347"/>
      <c r="CED125" s="180"/>
      <c r="CEE125" s="348"/>
      <c r="CEF125" s="349"/>
      <c r="CEG125" s="347"/>
      <c r="CEH125" s="180"/>
      <c r="CEI125" s="348"/>
      <c r="CEJ125" s="349"/>
      <c r="CEK125" s="347"/>
      <c r="CEL125" s="180"/>
      <c r="CEM125" s="348"/>
      <c r="CEN125" s="349"/>
      <c r="CEO125" s="347"/>
      <c r="CEP125" s="180"/>
      <c r="CEQ125" s="348"/>
      <c r="CER125" s="349"/>
      <c r="CES125" s="347"/>
      <c r="CET125" s="180"/>
      <c r="CEU125" s="348"/>
      <c r="CEV125" s="349"/>
      <c r="CEW125" s="347"/>
      <c r="CEX125" s="180"/>
      <c r="CEY125" s="348"/>
      <c r="CEZ125" s="349"/>
      <c r="CFA125" s="347"/>
      <c r="CFB125" s="180"/>
      <c r="CFC125" s="348"/>
      <c r="CFD125" s="349"/>
      <c r="CFE125" s="347"/>
      <c r="CFF125" s="180"/>
      <c r="CFG125" s="348"/>
      <c r="CFH125" s="349"/>
      <c r="CFI125" s="347"/>
      <c r="CFJ125" s="180"/>
      <c r="CFK125" s="348"/>
      <c r="CFL125" s="349"/>
      <c r="CFM125" s="347"/>
      <c r="CFN125" s="180"/>
      <c r="CFO125" s="348"/>
      <c r="CFP125" s="349"/>
      <c r="CFQ125" s="347"/>
      <c r="CFR125" s="180"/>
      <c r="CFS125" s="348"/>
      <c r="CFT125" s="349"/>
      <c r="CFU125" s="347"/>
      <c r="CFV125" s="180"/>
      <c r="CFW125" s="348"/>
      <c r="CFX125" s="349"/>
      <c r="CFY125" s="347"/>
      <c r="CFZ125" s="180"/>
      <c r="CGA125" s="348"/>
      <c r="CGB125" s="349"/>
      <c r="CGC125" s="347"/>
      <c r="CGD125" s="180"/>
      <c r="CGE125" s="348"/>
      <c r="CGF125" s="349"/>
      <c r="CGG125" s="347"/>
      <c r="CGH125" s="180"/>
      <c r="CGI125" s="348"/>
      <c r="CGJ125" s="349"/>
      <c r="CGK125" s="347"/>
      <c r="CGL125" s="180"/>
      <c r="CGM125" s="348"/>
      <c r="CGN125" s="349"/>
      <c r="CGO125" s="347"/>
      <c r="CGP125" s="180"/>
      <c r="CGQ125" s="348"/>
      <c r="CGR125" s="349"/>
      <c r="CGS125" s="347"/>
      <c r="CGT125" s="180"/>
      <c r="CGU125" s="348"/>
      <c r="CGV125" s="349"/>
      <c r="CGW125" s="347"/>
      <c r="CGX125" s="180"/>
      <c r="CGY125" s="348"/>
      <c r="CGZ125" s="349"/>
      <c r="CHA125" s="347"/>
      <c r="CHB125" s="180"/>
      <c r="CHC125" s="348"/>
      <c r="CHD125" s="349"/>
      <c r="CHE125" s="347"/>
      <c r="CHF125" s="180"/>
      <c r="CHG125" s="348"/>
      <c r="CHH125" s="349"/>
      <c r="CHI125" s="347"/>
      <c r="CHJ125" s="180"/>
      <c r="CHK125" s="348"/>
      <c r="CHL125" s="349"/>
      <c r="CHM125" s="347"/>
      <c r="CHN125" s="180"/>
      <c r="CHO125" s="348"/>
      <c r="CHP125" s="349"/>
      <c r="CHQ125" s="347"/>
      <c r="CHR125" s="180"/>
      <c r="CHS125" s="348"/>
      <c r="CHT125" s="349"/>
      <c r="CHU125" s="347"/>
      <c r="CHV125" s="180"/>
      <c r="CHW125" s="348"/>
      <c r="CHX125" s="349"/>
      <c r="CHY125" s="347"/>
      <c r="CHZ125" s="180"/>
      <c r="CIA125" s="348"/>
      <c r="CIB125" s="349"/>
      <c r="CIC125" s="347"/>
      <c r="CID125" s="180"/>
      <c r="CIE125" s="348"/>
      <c r="CIF125" s="349"/>
      <c r="CIG125" s="347"/>
      <c r="CIH125" s="180"/>
      <c r="CII125" s="348"/>
      <c r="CIJ125" s="349"/>
      <c r="CIK125" s="347"/>
      <c r="CIL125" s="180"/>
      <c r="CIM125" s="348"/>
      <c r="CIN125" s="349"/>
      <c r="CIO125" s="347"/>
      <c r="CIP125" s="180"/>
      <c r="CIQ125" s="348"/>
      <c r="CIR125" s="349"/>
      <c r="CIS125" s="347"/>
      <c r="CIT125" s="180"/>
      <c r="CIU125" s="348"/>
      <c r="CIV125" s="349"/>
      <c r="CIW125" s="347"/>
      <c r="CIX125" s="180"/>
      <c r="CIY125" s="348"/>
      <c r="CIZ125" s="349"/>
      <c r="CJA125" s="347"/>
      <c r="CJB125" s="180"/>
      <c r="CJC125" s="348"/>
      <c r="CJD125" s="349"/>
      <c r="CJE125" s="347"/>
      <c r="CJF125" s="180"/>
      <c r="CJG125" s="348"/>
      <c r="CJH125" s="349"/>
      <c r="CJI125" s="347"/>
      <c r="CJJ125" s="180"/>
      <c r="CJK125" s="348"/>
      <c r="CJL125" s="349"/>
      <c r="CJM125" s="347"/>
      <c r="CJN125" s="180"/>
      <c r="CJO125" s="348"/>
      <c r="CJP125" s="349"/>
      <c r="CJQ125" s="347"/>
      <c r="CJR125" s="180"/>
      <c r="CJS125" s="348"/>
      <c r="CJT125" s="349"/>
      <c r="CJU125" s="347"/>
      <c r="CJV125" s="180"/>
      <c r="CJW125" s="348"/>
      <c r="CJX125" s="349"/>
      <c r="CJY125" s="347"/>
      <c r="CJZ125" s="180"/>
      <c r="CKA125" s="348"/>
      <c r="CKB125" s="349"/>
      <c r="CKC125" s="347"/>
      <c r="CKD125" s="180"/>
      <c r="CKE125" s="348"/>
      <c r="CKF125" s="349"/>
      <c r="CKG125" s="347"/>
      <c r="CKH125" s="180"/>
      <c r="CKI125" s="348"/>
      <c r="CKJ125" s="349"/>
      <c r="CKK125" s="347"/>
      <c r="CKL125" s="180"/>
      <c r="CKM125" s="348"/>
      <c r="CKN125" s="349"/>
      <c r="CKO125" s="347"/>
      <c r="CKP125" s="180"/>
      <c r="CKQ125" s="348"/>
      <c r="CKR125" s="349"/>
      <c r="CKS125" s="347"/>
      <c r="CKT125" s="180"/>
      <c r="CKU125" s="348"/>
      <c r="CKV125" s="349"/>
      <c r="CKW125" s="347"/>
      <c r="CKX125" s="180"/>
      <c r="CKY125" s="348"/>
      <c r="CKZ125" s="349"/>
      <c r="CLA125" s="347"/>
      <c r="CLB125" s="180"/>
      <c r="CLC125" s="348"/>
      <c r="CLD125" s="349"/>
      <c r="CLE125" s="347"/>
      <c r="CLF125" s="180"/>
      <c r="CLG125" s="348"/>
      <c r="CLH125" s="349"/>
      <c r="CLI125" s="347"/>
      <c r="CLJ125" s="180"/>
      <c r="CLK125" s="348"/>
      <c r="CLL125" s="349"/>
      <c r="CLM125" s="347"/>
      <c r="CLN125" s="180"/>
      <c r="CLO125" s="348"/>
      <c r="CLP125" s="349"/>
      <c r="CLQ125" s="347"/>
      <c r="CLR125" s="180"/>
      <c r="CLS125" s="348"/>
      <c r="CLT125" s="349"/>
      <c r="CLU125" s="347"/>
      <c r="CLV125" s="180"/>
      <c r="CLW125" s="348"/>
      <c r="CLX125" s="349"/>
      <c r="CLY125" s="347"/>
      <c r="CLZ125" s="180"/>
      <c r="CMA125" s="348"/>
      <c r="CMB125" s="349"/>
      <c r="CMC125" s="347"/>
      <c r="CMD125" s="180"/>
      <c r="CME125" s="348"/>
      <c r="CMF125" s="349"/>
      <c r="CMG125" s="347"/>
      <c r="CMH125" s="180"/>
      <c r="CMI125" s="348"/>
      <c r="CMJ125" s="349"/>
      <c r="CMK125" s="347"/>
      <c r="CML125" s="180"/>
      <c r="CMM125" s="348"/>
      <c r="CMN125" s="349"/>
      <c r="CMO125" s="347"/>
      <c r="CMP125" s="180"/>
      <c r="CMQ125" s="348"/>
      <c r="CMR125" s="349"/>
      <c r="CMS125" s="347"/>
      <c r="CMT125" s="180"/>
      <c r="CMU125" s="348"/>
      <c r="CMV125" s="349"/>
      <c r="CMW125" s="347"/>
      <c r="CMX125" s="180"/>
      <c r="CMY125" s="348"/>
      <c r="CMZ125" s="349"/>
      <c r="CNA125" s="347"/>
      <c r="CNB125" s="180"/>
      <c r="CNC125" s="348"/>
      <c r="CND125" s="349"/>
      <c r="CNE125" s="347"/>
      <c r="CNF125" s="180"/>
      <c r="CNG125" s="348"/>
      <c r="CNH125" s="349"/>
      <c r="CNI125" s="347"/>
      <c r="CNJ125" s="180"/>
      <c r="CNK125" s="348"/>
      <c r="CNL125" s="349"/>
      <c r="CNM125" s="347"/>
      <c r="CNN125" s="180"/>
      <c r="CNO125" s="348"/>
      <c r="CNP125" s="349"/>
      <c r="CNQ125" s="347"/>
      <c r="CNR125" s="180"/>
      <c r="CNS125" s="348"/>
      <c r="CNT125" s="349"/>
      <c r="CNU125" s="347"/>
      <c r="CNV125" s="180"/>
      <c r="CNW125" s="348"/>
      <c r="CNX125" s="349"/>
      <c r="CNY125" s="347"/>
      <c r="CNZ125" s="180"/>
      <c r="COA125" s="348"/>
      <c r="COB125" s="349"/>
      <c r="COC125" s="347"/>
      <c r="COD125" s="180"/>
      <c r="COE125" s="348"/>
      <c r="COF125" s="349"/>
      <c r="COG125" s="347"/>
      <c r="COH125" s="180"/>
      <c r="COI125" s="348"/>
      <c r="COJ125" s="349"/>
      <c r="COK125" s="347"/>
      <c r="COL125" s="180"/>
      <c r="COM125" s="348"/>
      <c r="CON125" s="349"/>
      <c r="COO125" s="347"/>
      <c r="COP125" s="180"/>
      <c r="COQ125" s="348"/>
      <c r="COR125" s="349"/>
      <c r="COS125" s="347"/>
      <c r="COT125" s="180"/>
      <c r="COU125" s="348"/>
      <c r="COV125" s="349"/>
      <c r="COW125" s="347"/>
      <c r="COX125" s="180"/>
      <c r="COY125" s="348"/>
      <c r="COZ125" s="349"/>
      <c r="CPA125" s="347"/>
      <c r="CPB125" s="180"/>
      <c r="CPC125" s="348"/>
      <c r="CPD125" s="349"/>
      <c r="CPE125" s="347"/>
      <c r="CPF125" s="180"/>
      <c r="CPG125" s="348"/>
      <c r="CPH125" s="349"/>
      <c r="CPI125" s="347"/>
      <c r="CPJ125" s="180"/>
      <c r="CPK125" s="348"/>
      <c r="CPL125" s="349"/>
      <c r="CPM125" s="347"/>
      <c r="CPN125" s="180"/>
      <c r="CPO125" s="348"/>
      <c r="CPP125" s="349"/>
      <c r="CPQ125" s="347"/>
      <c r="CPR125" s="180"/>
      <c r="CPS125" s="348"/>
      <c r="CPT125" s="349"/>
      <c r="CPU125" s="347"/>
      <c r="CPV125" s="180"/>
      <c r="CPW125" s="348"/>
      <c r="CPX125" s="349"/>
      <c r="CPY125" s="347"/>
      <c r="CPZ125" s="180"/>
      <c r="CQA125" s="348"/>
      <c r="CQB125" s="349"/>
      <c r="CQC125" s="347"/>
      <c r="CQD125" s="180"/>
      <c r="CQE125" s="348"/>
      <c r="CQF125" s="349"/>
      <c r="CQG125" s="347"/>
      <c r="CQH125" s="180"/>
      <c r="CQI125" s="348"/>
      <c r="CQJ125" s="349"/>
      <c r="CQK125" s="347"/>
      <c r="CQL125" s="180"/>
      <c r="CQM125" s="348"/>
      <c r="CQN125" s="349"/>
      <c r="CQO125" s="347"/>
      <c r="CQP125" s="180"/>
      <c r="CQQ125" s="348"/>
      <c r="CQR125" s="349"/>
      <c r="CQS125" s="347"/>
      <c r="CQT125" s="180"/>
      <c r="CQU125" s="348"/>
      <c r="CQV125" s="349"/>
      <c r="CQW125" s="347"/>
      <c r="CQX125" s="180"/>
      <c r="CQY125" s="348"/>
      <c r="CQZ125" s="349"/>
      <c r="CRA125" s="347"/>
      <c r="CRB125" s="180"/>
      <c r="CRC125" s="348"/>
      <c r="CRD125" s="349"/>
      <c r="CRE125" s="347"/>
      <c r="CRF125" s="180"/>
      <c r="CRG125" s="348"/>
      <c r="CRH125" s="349"/>
      <c r="CRI125" s="347"/>
      <c r="CRJ125" s="180"/>
      <c r="CRK125" s="348"/>
      <c r="CRL125" s="349"/>
      <c r="CRM125" s="347"/>
      <c r="CRN125" s="180"/>
      <c r="CRO125" s="348"/>
      <c r="CRP125" s="349"/>
      <c r="CRQ125" s="347"/>
      <c r="CRR125" s="180"/>
      <c r="CRS125" s="348"/>
      <c r="CRT125" s="349"/>
      <c r="CRU125" s="347"/>
      <c r="CRV125" s="180"/>
      <c r="CRW125" s="348"/>
      <c r="CRX125" s="349"/>
      <c r="CRY125" s="347"/>
      <c r="CRZ125" s="180"/>
      <c r="CSA125" s="348"/>
      <c r="CSB125" s="349"/>
      <c r="CSC125" s="347"/>
      <c r="CSD125" s="180"/>
      <c r="CSE125" s="348"/>
      <c r="CSF125" s="349"/>
      <c r="CSG125" s="347"/>
      <c r="CSH125" s="180"/>
      <c r="CSI125" s="348"/>
      <c r="CSJ125" s="349"/>
      <c r="CSK125" s="347"/>
      <c r="CSL125" s="180"/>
      <c r="CSM125" s="348"/>
      <c r="CSN125" s="349"/>
      <c r="CSO125" s="347"/>
      <c r="CSP125" s="180"/>
      <c r="CSQ125" s="348"/>
      <c r="CSR125" s="349"/>
      <c r="CSS125" s="347"/>
      <c r="CST125" s="180"/>
      <c r="CSU125" s="348"/>
      <c r="CSV125" s="349"/>
      <c r="CSW125" s="347"/>
      <c r="CSX125" s="180"/>
      <c r="CSY125" s="348"/>
      <c r="CSZ125" s="349"/>
      <c r="CTA125" s="347"/>
      <c r="CTB125" s="180"/>
      <c r="CTC125" s="348"/>
      <c r="CTD125" s="349"/>
      <c r="CTE125" s="347"/>
      <c r="CTF125" s="180"/>
      <c r="CTG125" s="348"/>
      <c r="CTH125" s="349"/>
      <c r="CTI125" s="347"/>
      <c r="CTJ125" s="180"/>
      <c r="CTK125" s="348"/>
      <c r="CTL125" s="349"/>
      <c r="CTM125" s="347"/>
      <c r="CTN125" s="180"/>
      <c r="CTO125" s="348"/>
      <c r="CTP125" s="349"/>
      <c r="CTQ125" s="347"/>
      <c r="CTR125" s="180"/>
      <c r="CTS125" s="348"/>
      <c r="CTT125" s="349"/>
      <c r="CTU125" s="347"/>
      <c r="CTV125" s="180"/>
      <c r="CTW125" s="348"/>
      <c r="CTX125" s="349"/>
      <c r="CTY125" s="347"/>
      <c r="CTZ125" s="180"/>
      <c r="CUA125" s="348"/>
      <c r="CUB125" s="349"/>
      <c r="CUC125" s="347"/>
      <c r="CUD125" s="180"/>
      <c r="CUE125" s="348"/>
      <c r="CUF125" s="349"/>
      <c r="CUG125" s="347"/>
      <c r="CUH125" s="180"/>
      <c r="CUI125" s="348"/>
      <c r="CUJ125" s="349"/>
      <c r="CUK125" s="347"/>
      <c r="CUL125" s="180"/>
      <c r="CUM125" s="348"/>
      <c r="CUN125" s="349"/>
      <c r="CUO125" s="347"/>
      <c r="CUP125" s="180"/>
      <c r="CUQ125" s="348"/>
      <c r="CUR125" s="349"/>
      <c r="CUS125" s="347"/>
      <c r="CUT125" s="180"/>
      <c r="CUU125" s="348"/>
      <c r="CUV125" s="349"/>
      <c r="CUW125" s="347"/>
      <c r="CUX125" s="180"/>
      <c r="CUY125" s="348"/>
      <c r="CUZ125" s="349"/>
      <c r="CVA125" s="347"/>
      <c r="CVB125" s="180"/>
      <c r="CVC125" s="348"/>
      <c r="CVD125" s="349"/>
      <c r="CVE125" s="347"/>
      <c r="CVF125" s="180"/>
      <c r="CVG125" s="348"/>
      <c r="CVH125" s="349"/>
      <c r="CVI125" s="347"/>
      <c r="CVJ125" s="180"/>
      <c r="CVK125" s="348"/>
      <c r="CVL125" s="349"/>
      <c r="CVM125" s="347"/>
      <c r="CVN125" s="180"/>
      <c r="CVO125" s="348"/>
      <c r="CVP125" s="349"/>
      <c r="CVQ125" s="347"/>
      <c r="CVR125" s="180"/>
      <c r="CVS125" s="348"/>
      <c r="CVT125" s="349"/>
      <c r="CVU125" s="347"/>
      <c r="CVV125" s="180"/>
      <c r="CVW125" s="348"/>
      <c r="CVX125" s="349"/>
      <c r="CVY125" s="347"/>
      <c r="CVZ125" s="180"/>
      <c r="CWA125" s="348"/>
      <c r="CWB125" s="349"/>
      <c r="CWC125" s="347"/>
      <c r="CWD125" s="180"/>
      <c r="CWE125" s="348"/>
      <c r="CWF125" s="349"/>
      <c r="CWG125" s="347"/>
      <c r="CWH125" s="180"/>
      <c r="CWI125" s="348"/>
      <c r="CWJ125" s="349"/>
      <c r="CWK125" s="347"/>
      <c r="CWL125" s="180"/>
      <c r="CWM125" s="348"/>
      <c r="CWN125" s="349"/>
      <c r="CWO125" s="347"/>
      <c r="CWP125" s="180"/>
      <c r="CWQ125" s="348"/>
      <c r="CWR125" s="349"/>
      <c r="CWS125" s="347"/>
      <c r="CWT125" s="180"/>
      <c r="CWU125" s="348"/>
      <c r="CWV125" s="349"/>
      <c r="CWW125" s="347"/>
      <c r="CWX125" s="180"/>
      <c r="CWY125" s="348"/>
      <c r="CWZ125" s="349"/>
      <c r="CXA125" s="347"/>
      <c r="CXB125" s="180"/>
      <c r="CXC125" s="348"/>
      <c r="CXD125" s="349"/>
      <c r="CXE125" s="347"/>
      <c r="CXF125" s="180"/>
      <c r="CXG125" s="348"/>
      <c r="CXH125" s="349"/>
      <c r="CXI125" s="347"/>
      <c r="CXJ125" s="180"/>
      <c r="CXK125" s="348"/>
      <c r="CXL125" s="349"/>
      <c r="CXM125" s="347"/>
      <c r="CXN125" s="180"/>
      <c r="CXO125" s="348"/>
      <c r="CXP125" s="349"/>
      <c r="CXQ125" s="347"/>
      <c r="CXR125" s="180"/>
      <c r="CXS125" s="348"/>
      <c r="CXT125" s="349"/>
      <c r="CXU125" s="347"/>
      <c r="CXV125" s="180"/>
      <c r="CXW125" s="348"/>
      <c r="CXX125" s="349"/>
      <c r="CXY125" s="347"/>
      <c r="CXZ125" s="180"/>
      <c r="CYA125" s="348"/>
      <c r="CYB125" s="349"/>
      <c r="CYC125" s="347"/>
      <c r="CYD125" s="180"/>
      <c r="CYE125" s="348"/>
      <c r="CYF125" s="349"/>
      <c r="CYG125" s="347"/>
      <c r="CYH125" s="180"/>
      <c r="CYI125" s="348"/>
      <c r="CYJ125" s="349"/>
      <c r="CYK125" s="347"/>
      <c r="CYL125" s="180"/>
      <c r="CYM125" s="348"/>
      <c r="CYN125" s="349"/>
      <c r="CYO125" s="347"/>
      <c r="CYP125" s="180"/>
      <c r="CYQ125" s="348"/>
      <c r="CYR125" s="349"/>
      <c r="CYS125" s="347"/>
      <c r="CYT125" s="180"/>
      <c r="CYU125" s="348"/>
      <c r="CYV125" s="349"/>
      <c r="CYW125" s="347"/>
      <c r="CYX125" s="180"/>
      <c r="CYY125" s="348"/>
      <c r="CYZ125" s="349"/>
      <c r="CZA125" s="347"/>
      <c r="CZB125" s="180"/>
      <c r="CZC125" s="348"/>
      <c r="CZD125" s="349"/>
      <c r="CZE125" s="347"/>
      <c r="CZF125" s="180"/>
      <c r="CZG125" s="348"/>
      <c r="CZH125" s="349"/>
      <c r="CZI125" s="347"/>
      <c r="CZJ125" s="180"/>
      <c r="CZK125" s="348"/>
      <c r="CZL125" s="349"/>
      <c r="CZM125" s="347"/>
      <c r="CZN125" s="180"/>
      <c r="CZO125" s="348"/>
      <c r="CZP125" s="349"/>
      <c r="CZQ125" s="347"/>
      <c r="CZR125" s="180"/>
      <c r="CZS125" s="348"/>
      <c r="CZT125" s="349"/>
      <c r="CZU125" s="347"/>
      <c r="CZV125" s="180"/>
      <c r="CZW125" s="348"/>
      <c r="CZX125" s="349"/>
      <c r="CZY125" s="347"/>
      <c r="CZZ125" s="180"/>
      <c r="DAA125" s="348"/>
      <c r="DAB125" s="349"/>
      <c r="DAC125" s="347"/>
      <c r="DAD125" s="180"/>
      <c r="DAE125" s="348"/>
      <c r="DAF125" s="349"/>
      <c r="DAG125" s="347"/>
      <c r="DAH125" s="180"/>
      <c r="DAI125" s="348"/>
      <c r="DAJ125" s="349"/>
      <c r="DAK125" s="347"/>
      <c r="DAL125" s="180"/>
      <c r="DAM125" s="348"/>
      <c r="DAN125" s="349"/>
      <c r="DAO125" s="347"/>
      <c r="DAP125" s="180"/>
      <c r="DAQ125" s="348"/>
      <c r="DAR125" s="349"/>
      <c r="DAS125" s="347"/>
      <c r="DAT125" s="180"/>
      <c r="DAU125" s="348"/>
      <c r="DAV125" s="349"/>
      <c r="DAW125" s="347"/>
      <c r="DAX125" s="180"/>
      <c r="DAY125" s="348"/>
      <c r="DAZ125" s="349"/>
      <c r="DBA125" s="347"/>
      <c r="DBB125" s="180"/>
      <c r="DBC125" s="348"/>
      <c r="DBD125" s="349"/>
      <c r="DBE125" s="347"/>
      <c r="DBF125" s="180"/>
      <c r="DBG125" s="348"/>
      <c r="DBH125" s="349"/>
      <c r="DBI125" s="347"/>
      <c r="DBJ125" s="180"/>
      <c r="DBK125" s="348"/>
      <c r="DBL125" s="349"/>
      <c r="DBM125" s="347"/>
      <c r="DBN125" s="180"/>
      <c r="DBO125" s="348"/>
      <c r="DBP125" s="349"/>
      <c r="DBQ125" s="347"/>
      <c r="DBR125" s="180"/>
      <c r="DBS125" s="348"/>
      <c r="DBT125" s="349"/>
      <c r="DBU125" s="347"/>
      <c r="DBV125" s="180"/>
      <c r="DBW125" s="348"/>
      <c r="DBX125" s="349"/>
      <c r="DBY125" s="347"/>
      <c r="DBZ125" s="180"/>
      <c r="DCA125" s="348"/>
      <c r="DCB125" s="349"/>
      <c r="DCC125" s="347"/>
      <c r="DCD125" s="180"/>
      <c r="DCE125" s="348"/>
      <c r="DCF125" s="349"/>
      <c r="DCG125" s="347"/>
      <c r="DCH125" s="180"/>
      <c r="DCI125" s="348"/>
      <c r="DCJ125" s="349"/>
      <c r="DCK125" s="347"/>
      <c r="DCL125" s="180"/>
      <c r="DCM125" s="348"/>
      <c r="DCN125" s="349"/>
      <c r="DCO125" s="347"/>
      <c r="DCP125" s="180"/>
      <c r="DCQ125" s="348"/>
      <c r="DCR125" s="349"/>
      <c r="DCS125" s="347"/>
      <c r="DCT125" s="180"/>
      <c r="DCU125" s="348"/>
      <c r="DCV125" s="349"/>
      <c r="DCW125" s="347"/>
      <c r="DCX125" s="180"/>
      <c r="DCY125" s="348"/>
      <c r="DCZ125" s="349"/>
      <c r="DDA125" s="347"/>
      <c r="DDB125" s="180"/>
      <c r="DDC125" s="348"/>
      <c r="DDD125" s="349"/>
      <c r="DDE125" s="347"/>
      <c r="DDF125" s="180"/>
      <c r="DDG125" s="348"/>
      <c r="DDH125" s="349"/>
      <c r="DDI125" s="347"/>
      <c r="DDJ125" s="180"/>
      <c r="DDK125" s="348"/>
      <c r="DDL125" s="349"/>
      <c r="DDM125" s="347"/>
      <c r="DDN125" s="180"/>
      <c r="DDO125" s="348"/>
      <c r="DDP125" s="349"/>
      <c r="DDQ125" s="347"/>
      <c r="DDR125" s="180"/>
      <c r="DDS125" s="348"/>
      <c r="DDT125" s="349"/>
      <c r="DDU125" s="347"/>
      <c r="DDV125" s="180"/>
      <c r="DDW125" s="348"/>
      <c r="DDX125" s="349"/>
      <c r="DDY125" s="347"/>
      <c r="DDZ125" s="180"/>
      <c r="DEA125" s="348"/>
      <c r="DEB125" s="349"/>
      <c r="DEC125" s="347"/>
      <c r="DED125" s="180"/>
      <c r="DEE125" s="348"/>
      <c r="DEF125" s="349"/>
      <c r="DEG125" s="347"/>
      <c r="DEH125" s="180"/>
      <c r="DEI125" s="348"/>
      <c r="DEJ125" s="349"/>
      <c r="DEK125" s="347"/>
      <c r="DEL125" s="180"/>
      <c r="DEM125" s="348"/>
      <c r="DEN125" s="349"/>
      <c r="DEO125" s="347"/>
      <c r="DEP125" s="180"/>
      <c r="DEQ125" s="348"/>
      <c r="DER125" s="349"/>
      <c r="DES125" s="347"/>
      <c r="DET125" s="180"/>
      <c r="DEU125" s="348"/>
      <c r="DEV125" s="349"/>
      <c r="DEW125" s="347"/>
      <c r="DEX125" s="180"/>
      <c r="DEY125" s="348"/>
      <c r="DEZ125" s="349"/>
      <c r="DFA125" s="347"/>
      <c r="DFB125" s="180"/>
      <c r="DFC125" s="348"/>
      <c r="DFD125" s="349"/>
      <c r="DFE125" s="347"/>
      <c r="DFF125" s="180"/>
      <c r="DFG125" s="348"/>
      <c r="DFH125" s="349"/>
      <c r="DFI125" s="347"/>
      <c r="DFJ125" s="180"/>
      <c r="DFK125" s="348"/>
      <c r="DFL125" s="349"/>
      <c r="DFM125" s="347"/>
      <c r="DFN125" s="180"/>
      <c r="DFO125" s="348"/>
      <c r="DFP125" s="349"/>
      <c r="DFQ125" s="347"/>
      <c r="DFR125" s="180"/>
      <c r="DFS125" s="348"/>
      <c r="DFT125" s="349"/>
      <c r="DFU125" s="347"/>
      <c r="DFV125" s="180"/>
      <c r="DFW125" s="348"/>
      <c r="DFX125" s="349"/>
      <c r="DFY125" s="347"/>
      <c r="DFZ125" s="180"/>
      <c r="DGA125" s="348"/>
      <c r="DGB125" s="349"/>
      <c r="DGC125" s="347"/>
      <c r="DGD125" s="180"/>
      <c r="DGE125" s="348"/>
      <c r="DGF125" s="349"/>
      <c r="DGG125" s="347"/>
      <c r="DGH125" s="180"/>
      <c r="DGI125" s="348"/>
      <c r="DGJ125" s="349"/>
      <c r="DGK125" s="347"/>
      <c r="DGL125" s="180"/>
      <c r="DGM125" s="348"/>
      <c r="DGN125" s="349"/>
      <c r="DGO125" s="347"/>
      <c r="DGP125" s="180"/>
      <c r="DGQ125" s="348"/>
      <c r="DGR125" s="349"/>
      <c r="DGS125" s="347"/>
      <c r="DGT125" s="180"/>
      <c r="DGU125" s="348"/>
      <c r="DGV125" s="349"/>
      <c r="DGW125" s="347"/>
      <c r="DGX125" s="180"/>
      <c r="DGY125" s="348"/>
      <c r="DGZ125" s="349"/>
      <c r="DHA125" s="347"/>
      <c r="DHB125" s="180"/>
      <c r="DHC125" s="348"/>
      <c r="DHD125" s="349"/>
      <c r="DHE125" s="347"/>
      <c r="DHF125" s="180"/>
      <c r="DHG125" s="348"/>
      <c r="DHH125" s="349"/>
      <c r="DHI125" s="347"/>
      <c r="DHJ125" s="180"/>
      <c r="DHK125" s="348"/>
      <c r="DHL125" s="349"/>
      <c r="DHM125" s="347"/>
      <c r="DHN125" s="180"/>
      <c r="DHO125" s="348"/>
      <c r="DHP125" s="349"/>
      <c r="DHQ125" s="347"/>
      <c r="DHR125" s="180"/>
      <c r="DHS125" s="348"/>
      <c r="DHT125" s="349"/>
      <c r="DHU125" s="347"/>
      <c r="DHV125" s="180"/>
      <c r="DHW125" s="348"/>
      <c r="DHX125" s="349"/>
      <c r="DHY125" s="347"/>
      <c r="DHZ125" s="180"/>
      <c r="DIA125" s="348"/>
      <c r="DIB125" s="349"/>
      <c r="DIC125" s="347"/>
      <c r="DID125" s="180"/>
      <c r="DIE125" s="348"/>
      <c r="DIF125" s="349"/>
      <c r="DIG125" s="347"/>
      <c r="DIH125" s="180"/>
      <c r="DII125" s="348"/>
      <c r="DIJ125" s="349"/>
      <c r="DIK125" s="347"/>
      <c r="DIL125" s="180"/>
      <c r="DIM125" s="348"/>
      <c r="DIN125" s="349"/>
      <c r="DIO125" s="347"/>
      <c r="DIP125" s="180"/>
      <c r="DIQ125" s="348"/>
      <c r="DIR125" s="349"/>
      <c r="DIS125" s="347"/>
      <c r="DIT125" s="180"/>
      <c r="DIU125" s="348"/>
      <c r="DIV125" s="349"/>
      <c r="DIW125" s="347"/>
      <c r="DIX125" s="180"/>
      <c r="DIY125" s="348"/>
      <c r="DIZ125" s="349"/>
      <c r="DJA125" s="347"/>
      <c r="DJB125" s="180"/>
      <c r="DJC125" s="348"/>
      <c r="DJD125" s="349"/>
      <c r="DJE125" s="347"/>
      <c r="DJF125" s="180"/>
      <c r="DJG125" s="348"/>
      <c r="DJH125" s="349"/>
      <c r="DJI125" s="347"/>
      <c r="DJJ125" s="180"/>
      <c r="DJK125" s="348"/>
      <c r="DJL125" s="349"/>
      <c r="DJM125" s="347"/>
      <c r="DJN125" s="180"/>
      <c r="DJO125" s="348"/>
      <c r="DJP125" s="349"/>
      <c r="DJQ125" s="347"/>
      <c r="DJR125" s="180"/>
      <c r="DJS125" s="348"/>
      <c r="DJT125" s="349"/>
      <c r="DJU125" s="347"/>
      <c r="DJV125" s="180"/>
      <c r="DJW125" s="348"/>
      <c r="DJX125" s="349"/>
      <c r="DJY125" s="347"/>
      <c r="DJZ125" s="180"/>
      <c r="DKA125" s="348"/>
      <c r="DKB125" s="349"/>
      <c r="DKC125" s="347"/>
      <c r="DKD125" s="180"/>
      <c r="DKE125" s="348"/>
      <c r="DKF125" s="349"/>
      <c r="DKG125" s="347"/>
      <c r="DKH125" s="180"/>
      <c r="DKI125" s="348"/>
      <c r="DKJ125" s="349"/>
      <c r="DKK125" s="347"/>
      <c r="DKL125" s="180"/>
      <c r="DKM125" s="348"/>
      <c r="DKN125" s="349"/>
      <c r="DKO125" s="347"/>
      <c r="DKP125" s="180"/>
      <c r="DKQ125" s="348"/>
      <c r="DKR125" s="349"/>
      <c r="DKS125" s="347"/>
      <c r="DKT125" s="180"/>
      <c r="DKU125" s="348"/>
      <c r="DKV125" s="349"/>
      <c r="DKW125" s="347"/>
      <c r="DKX125" s="180"/>
      <c r="DKY125" s="348"/>
      <c r="DKZ125" s="349"/>
      <c r="DLA125" s="347"/>
      <c r="DLB125" s="180"/>
      <c r="DLC125" s="348"/>
      <c r="DLD125" s="349"/>
      <c r="DLE125" s="347"/>
      <c r="DLF125" s="180"/>
      <c r="DLG125" s="348"/>
      <c r="DLH125" s="349"/>
      <c r="DLI125" s="347"/>
      <c r="DLJ125" s="180"/>
      <c r="DLK125" s="348"/>
      <c r="DLL125" s="349"/>
      <c r="DLM125" s="347"/>
      <c r="DLN125" s="180"/>
      <c r="DLO125" s="348"/>
      <c r="DLP125" s="349"/>
      <c r="DLQ125" s="347"/>
      <c r="DLR125" s="180"/>
      <c r="DLS125" s="348"/>
      <c r="DLT125" s="349"/>
      <c r="DLU125" s="347"/>
      <c r="DLV125" s="180"/>
      <c r="DLW125" s="348"/>
      <c r="DLX125" s="349"/>
      <c r="DLY125" s="347"/>
      <c r="DLZ125" s="180"/>
      <c r="DMA125" s="348"/>
      <c r="DMB125" s="349"/>
      <c r="DMC125" s="347"/>
      <c r="DMD125" s="180"/>
      <c r="DME125" s="348"/>
      <c r="DMF125" s="349"/>
      <c r="DMG125" s="347"/>
      <c r="DMH125" s="180"/>
      <c r="DMI125" s="348"/>
      <c r="DMJ125" s="349"/>
      <c r="DMK125" s="347"/>
      <c r="DML125" s="180"/>
      <c r="DMM125" s="348"/>
      <c r="DMN125" s="349"/>
      <c r="DMO125" s="347"/>
      <c r="DMP125" s="180"/>
      <c r="DMQ125" s="348"/>
      <c r="DMR125" s="349"/>
      <c r="DMS125" s="347"/>
      <c r="DMT125" s="180"/>
      <c r="DMU125" s="348"/>
      <c r="DMV125" s="349"/>
      <c r="DMW125" s="347"/>
      <c r="DMX125" s="180"/>
      <c r="DMY125" s="348"/>
      <c r="DMZ125" s="349"/>
      <c r="DNA125" s="347"/>
      <c r="DNB125" s="180"/>
      <c r="DNC125" s="348"/>
      <c r="DND125" s="349"/>
      <c r="DNE125" s="347"/>
      <c r="DNF125" s="180"/>
      <c r="DNG125" s="348"/>
      <c r="DNH125" s="349"/>
      <c r="DNI125" s="347"/>
      <c r="DNJ125" s="180"/>
      <c r="DNK125" s="348"/>
      <c r="DNL125" s="349"/>
      <c r="DNM125" s="347"/>
      <c r="DNN125" s="180"/>
      <c r="DNO125" s="348"/>
      <c r="DNP125" s="349"/>
      <c r="DNQ125" s="347"/>
      <c r="DNR125" s="180"/>
      <c r="DNS125" s="348"/>
      <c r="DNT125" s="349"/>
      <c r="DNU125" s="347"/>
      <c r="DNV125" s="180"/>
      <c r="DNW125" s="348"/>
      <c r="DNX125" s="349"/>
      <c r="DNY125" s="347"/>
      <c r="DNZ125" s="180"/>
      <c r="DOA125" s="348"/>
      <c r="DOB125" s="349"/>
      <c r="DOC125" s="347"/>
      <c r="DOD125" s="180"/>
      <c r="DOE125" s="348"/>
      <c r="DOF125" s="349"/>
      <c r="DOG125" s="347"/>
      <c r="DOH125" s="180"/>
      <c r="DOI125" s="348"/>
      <c r="DOJ125" s="349"/>
      <c r="DOK125" s="347"/>
      <c r="DOL125" s="180"/>
      <c r="DOM125" s="348"/>
      <c r="DON125" s="349"/>
      <c r="DOO125" s="347"/>
      <c r="DOP125" s="180"/>
      <c r="DOQ125" s="348"/>
      <c r="DOR125" s="349"/>
      <c r="DOS125" s="347"/>
      <c r="DOT125" s="180"/>
      <c r="DOU125" s="348"/>
      <c r="DOV125" s="349"/>
      <c r="DOW125" s="347"/>
      <c r="DOX125" s="180"/>
      <c r="DOY125" s="348"/>
      <c r="DOZ125" s="349"/>
      <c r="DPA125" s="347"/>
      <c r="DPB125" s="180"/>
      <c r="DPC125" s="348"/>
      <c r="DPD125" s="349"/>
      <c r="DPE125" s="347"/>
      <c r="DPF125" s="180"/>
      <c r="DPG125" s="348"/>
      <c r="DPH125" s="349"/>
      <c r="DPI125" s="347"/>
      <c r="DPJ125" s="180"/>
      <c r="DPK125" s="348"/>
      <c r="DPL125" s="349"/>
      <c r="DPM125" s="347"/>
      <c r="DPN125" s="180"/>
      <c r="DPO125" s="348"/>
      <c r="DPP125" s="349"/>
      <c r="DPQ125" s="347"/>
      <c r="DPR125" s="180"/>
      <c r="DPS125" s="348"/>
      <c r="DPT125" s="349"/>
      <c r="DPU125" s="347"/>
      <c r="DPV125" s="180"/>
      <c r="DPW125" s="348"/>
      <c r="DPX125" s="349"/>
      <c r="DPY125" s="347"/>
      <c r="DPZ125" s="180"/>
      <c r="DQA125" s="348"/>
      <c r="DQB125" s="349"/>
      <c r="DQC125" s="347"/>
      <c r="DQD125" s="180"/>
      <c r="DQE125" s="348"/>
      <c r="DQF125" s="349"/>
      <c r="DQG125" s="347"/>
      <c r="DQH125" s="180"/>
      <c r="DQI125" s="348"/>
      <c r="DQJ125" s="349"/>
      <c r="DQK125" s="347"/>
      <c r="DQL125" s="180"/>
      <c r="DQM125" s="348"/>
      <c r="DQN125" s="349"/>
      <c r="DQO125" s="347"/>
      <c r="DQP125" s="180"/>
      <c r="DQQ125" s="348"/>
      <c r="DQR125" s="349"/>
      <c r="DQS125" s="347"/>
      <c r="DQT125" s="180"/>
      <c r="DQU125" s="348"/>
      <c r="DQV125" s="349"/>
      <c r="DQW125" s="347"/>
      <c r="DQX125" s="180"/>
      <c r="DQY125" s="348"/>
      <c r="DQZ125" s="349"/>
      <c r="DRA125" s="347"/>
      <c r="DRB125" s="180"/>
      <c r="DRC125" s="348"/>
      <c r="DRD125" s="349"/>
      <c r="DRE125" s="347"/>
      <c r="DRF125" s="180"/>
      <c r="DRG125" s="348"/>
      <c r="DRH125" s="349"/>
      <c r="DRI125" s="347"/>
      <c r="DRJ125" s="180"/>
      <c r="DRK125" s="348"/>
      <c r="DRL125" s="349"/>
      <c r="DRM125" s="347"/>
      <c r="DRN125" s="180"/>
      <c r="DRO125" s="348"/>
      <c r="DRP125" s="349"/>
      <c r="DRQ125" s="347"/>
      <c r="DRR125" s="180"/>
      <c r="DRS125" s="348"/>
      <c r="DRT125" s="349"/>
      <c r="DRU125" s="347"/>
      <c r="DRV125" s="180"/>
      <c r="DRW125" s="348"/>
      <c r="DRX125" s="349"/>
      <c r="DRY125" s="347"/>
      <c r="DRZ125" s="180"/>
      <c r="DSA125" s="348"/>
      <c r="DSB125" s="349"/>
      <c r="DSC125" s="347"/>
      <c r="DSD125" s="180"/>
      <c r="DSE125" s="348"/>
      <c r="DSF125" s="349"/>
      <c r="DSG125" s="347"/>
      <c r="DSH125" s="180"/>
      <c r="DSI125" s="348"/>
      <c r="DSJ125" s="349"/>
      <c r="DSK125" s="347"/>
      <c r="DSL125" s="180"/>
      <c r="DSM125" s="348"/>
      <c r="DSN125" s="349"/>
      <c r="DSO125" s="347"/>
      <c r="DSP125" s="180"/>
      <c r="DSQ125" s="348"/>
      <c r="DSR125" s="349"/>
      <c r="DSS125" s="347"/>
      <c r="DST125" s="180"/>
      <c r="DSU125" s="348"/>
      <c r="DSV125" s="349"/>
      <c r="DSW125" s="347"/>
      <c r="DSX125" s="180"/>
      <c r="DSY125" s="348"/>
      <c r="DSZ125" s="349"/>
      <c r="DTA125" s="347"/>
      <c r="DTB125" s="180"/>
      <c r="DTC125" s="348"/>
      <c r="DTD125" s="349"/>
      <c r="DTE125" s="347"/>
      <c r="DTF125" s="180"/>
      <c r="DTG125" s="348"/>
      <c r="DTH125" s="349"/>
      <c r="DTI125" s="347"/>
      <c r="DTJ125" s="180"/>
      <c r="DTK125" s="348"/>
      <c r="DTL125" s="349"/>
      <c r="DTM125" s="347"/>
      <c r="DTN125" s="180"/>
      <c r="DTO125" s="348"/>
      <c r="DTP125" s="349"/>
      <c r="DTQ125" s="347"/>
      <c r="DTR125" s="180"/>
      <c r="DTS125" s="348"/>
      <c r="DTT125" s="349"/>
      <c r="DTU125" s="347"/>
      <c r="DTV125" s="180"/>
      <c r="DTW125" s="348"/>
      <c r="DTX125" s="349"/>
      <c r="DTY125" s="347"/>
      <c r="DTZ125" s="180"/>
      <c r="DUA125" s="348"/>
      <c r="DUB125" s="349"/>
      <c r="DUC125" s="347"/>
      <c r="DUD125" s="180"/>
      <c r="DUE125" s="348"/>
      <c r="DUF125" s="349"/>
      <c r="DUG125" s="347"/>
      <c r="DUH125" s="180"/>
      <c r="DUI125" s="348"/>
      <c r="DUJ125" s="349"/>
      <c r="DUK125" s="347"/>
      <c r="DUL125" s="180"/>
      <c r="DUM125" s="348"/>
      <c r="DUN125" s="349"/>
      <c r="DUO125" s="347"/>
      <c r="DUP125" s="180"/>
      <c r="DUQ125" s="348"/>
      <c r="DUR125" s="349"/>
      <c r="DUS125" s="347"/>
      <c r="DUT125" s="180"/>
      <c r="DUU125" s="348"/>
      <c r="DUV125" s="349"/>
      <c r="DUW125" s="347"/>
      <c r="DUX125" s="180"/>
      <c r="DUY125" s="348"/>
      <c r="DUZ125" s="349"/>
      <c r="DVA125" s="347"/>
      <c r="DVB125" s="180"/>
      <c r="DVC125" s="348"/>
      <c r="DVD125" s="349"/>
      <c r="DVE125" s="347"/>
      <c r="DVF125" s="180"/>
      <c r="DVG125" s="348"/>
      <c r="DVH125" s="349"/>
      <c r="DVI125" s="347"/>
      <c r="DVJ125" s="180"/>
      <c r="DVK125" s="348"/>
      <c r="DVL125" s="349"/>
      <c r="DVM125" s="347"/>
      <c r="DVN125" s="180"/>
      <c r="DVO125" s="348"/>
      <c r="DVP125" s="349"/>
      <c r="DVQ125" s="347"/>
      <c r="DVR125" s="180"/>
      <c r="DVS125" s="348"/>
      <c r="DVT125" s="349"/>
      <c r="DVU125" s="347"/>
      <c r="DVV125" s="180"/>
      <c r="DVW125" s="348"/>
      <c r="DVX125" s="349"/>
      <c r="DVY125" s="347"/>
      <c r="DVZ125" s="180"/>
      <c r="DWA125" s="348"/>
      <c r="DWB125" s="349"/>
      <c r="DWC125" s="347"/>
      <c r="DWD125" s="180"/>
      <c r="DWE125" s="348"/>
      <c r="DWF125" s="349"/>
      <c r="DWG125" s="347"/>
      <c r="DWH125" s="180"/>
      <c r="DWI125" s="348"/>
      <c r="DWJ125" s="349"/>
      <c r="DWK125" s="347"/>
      <c r="DWL125" s="180"/>
      <c r="DWM125" s="348"/>
      <c r="DWN125" s="349"/>
      <c r="DWO125" s="347"/>
      <c r="DWP125" s="180"/>
      <c r="DWQ125" s="348"/>
      <c r="DWR125" s="349"/>
      <c r="DWS125" s="347"/>
      <c r="DWT125" s="180"/>
      <c r="DWU125" s="348"/>
      <c r="DWV125" s="349"/>
      <c r="DWW125" s="347"/>
      <c r="DWX125" s="180"/>
      <c r="DWY125" s="348"/>
      <c r="DWZ125" s="349"/>
      <c r="DXA125" s="347"/>
      <c r="DXB125" s="180"/>
      <c r="DXC125" s="348"/>
      <c r="DXD125" s="349"/>
      <c r="DXE125" s="347"/>
      <c r="DXF125" s="180"/>
      <c r="DXG125" s="348"/>
      <c r="DXH125" s="349"/>
      <c r="DXI125" s="347"/>
      <c r="DXJ125" s="180"/>
      <c r="DXK125" s="348"/>
      <c r="DXL125" s="349"/>
      <c r="DXM125" s="347"/>
      <c r="DXN125" s="180"/>
      <c r="DXO125" s="348"/>
      <c r="DXP125" s="349"/>
      <c r="DXQ125" s="347"/>
      <c r="DXR125" s="180"/>
      <c r="DXS125" s="348"/>
      <c r="DXT125" s="349"/>
      <c r="DXU125" s="347"/>
      <c r="DXV125" s="180"/>
      <c r="DXW125" s="348"/>
      <c r="DXX125" s="349"/>
      <c r="DXY125" s="347"/>
      <c r="DXZ125" s="180"/>
      <c r="DYA125" s="348"/>
      <c r="DYB125" s="349"/>
      <c r="DYC125" s="347"/>
      <c r="DYD125" s="180"/>
      <c r="DYE125" s="348"/>
      <c r="DYF125" s="349"/>
      <c r="DYG125" s="347"/>
      <c r="DYH125" s="180"/>
      <c r="DYI125" s="348"/>
      <c r="DYJ125" s="349"/>
      <c r="DYK125" s="347"/>
      <c r="DYL125" s="180"/>
      <c r="DYM125" s="348"/>
      <c r="DYN125" s="349"/>
      <c r="DYO125" s="347"/>
      <c r="DYP125" s="180"/>
      <c r="DYQ125" s="348"/>
      <c r="DYR125" s="349"/>
      <c r="DYS125" s="347"/>
      <c r="DYT125" s="180"/>
      <c r="DYU125" s="348"/>
      <c r="DYV125" s="349"/>
      <c r="DYW125" s="347"/>
      <c r="DYX125" s="180"/>
      <c r="DYY125" s="348"/>
      <c r="DYZ125" s="349"/>
      <c r="DZA125" s="347"/>
      <c r="DZB125" s="180"/>
      <c r="DZC125" s="348"/>
      <c r="DZD125" s="349"/>
      <c r="DZE125" s="347"/>
      <c r="DZF125" s="180"/>
      <c r="DZG125" s="348"/>
      <c r="DZH125" s="349"/>
      <c r="DZI125" s="347"/>
      <c r="DZJ125" s="180"/>
      <c r="DZK125" s="348"/>
      <c r="DZL125" s="349"/>
      <c r="DZM125" s="347"/>
      <c r="DZN125" s="180"/>
      <c r="DZO125" s="348"/>
      <c r="DZP125" s="349"/>
      <c r="DZQ125" s="347"/>
      <c r="DZR125" s="180"/>
      <c r="DZS125" s="348"/>
      <c r="DZT125" s="349"/>
      <c r="DZU125" s="347"/>
      <c r="DZV125" s="180"/>
      <c r="DZW125" s="348"/>
      <c r="DZX125" s="349"/>
      <c r="DZY125" s="347"/>
      <c r="DZZ125" s="180"/>
      <c r="EAA125" s="348"/>
      <c r="EAB125" s="349"/>
      <c r="EAC125" s="347"/>
      <c r="EAD125" s="180"/>
      <c r="EAE125" s="348"/>
      <c r="EAF125" s="349"/>
      <c r="EAG125" s="347"/>
      <c r="EAH125" s="180"/>
      <c r="EAI125" s="348"/>
      <c r="EAJ125" s="349"/>
      <c r="EAK125" s="347"/>
      <c r="EAL125" s="180"/>
      <c r="EAM125" s="348"/>
      <c r="EAN125" s="349"/>
      <c r="EAO125" s="347"/>
      <c r="EAP125" s="180"/>
      <c r="EAQ125" s="348"/>
      <c r="EAR125" s="349"/>
      <c r="EAS125" s="347"/>
      <c r="EAT125" s="180"/>
      <c r="EAU125" s="348"/>
      <c r="EAV125" s="349"/>
      <c r="EAW125" s="347"/>
      <c r="EAX125" s="180"/>
      <c r="EAY125" s="348"/>
      <c r="EAZ125" s="349"/>
      <c r="EBA125" s="347"/>
      <c r="EBB125" s="180"/>
      <c r="EBC125" s="348"/>
      <c r="EBD125" s="349"/>
      <c r="EBE125" s="347"/>
      <c r="EBF125" s="180"/>
      <c r="EBG125" s="348"/>
      <c r="EBH125" s="349"/>
      <c r="EBI125" s="347"/>
      <c r="EBJ125" s="180"/>
      <c r="EBK125" s="348"/>
      <c r="EBL125" s="349"/>
      <c r="EBM125" s="347"/>
      <c r="EBN125" s="180"/>
      <c r="EBO125" s="348"/>
      <c r="EBP125" s="349"/>
      <c r="EBQ125" s="347"/>
      <c r="EBR125" s="180"/>
      <c r="EBS125" s="348"/>
      <c r="EBT125" s="349"/>
      <c r="EBU125" s="347"/>
      <c r="EBV125" s="180"/>
      <c r="EBW125" s="348"/>
      <c r="EBX125" s="349"/>
      <c r="EBY125" s="347"/>
      <c r="EBZ125" s="180"/>
      <c r="ECA125" s="348"/>
      <c r="ECB125" s="349"/>
      <c r="ECC125" s="347"/>
      <c r="ECD125" s="180"/>
      <c r="ECE125" s="348"/>
      <c r="ECF125" s="349"/>
      <c r="ECG125" s="347"/>
      <c r="ECH125" s="180"/>
      <c r="ECI125" s="348"/>
      <c r="ECJ125" s="349"/>
      <c r="ECK125" s="347"/>
      <c r="ECL125" s="180"/>
      <c r="ECM125" s="348"/>
      <c r="ECN125" s="349"/>
      <c r="ECO125" s="347"/>
      <c r="ECP125" s="180"/>
      <c r="ECQ125" s="348"/>
      <c r="ECR125" s="349"/>
      <c r="ECS125" s="347"/>
      <c r="ECT125" s="180"/>
      <c r="ECU125" s="348"/>
      <c r="ECV125" s="349"/>
      <c r="ECW125" s="347"/>
      <c r="ECX125" s="180"/>
      <c r="ECY125" s="348"/>
      <c r="ECZ125" s="349"/>
      <c r="EDA125" s="347"/>
      <c r="EDB125" s="180"/>
      <c r="EDC125" s="348"/>
      <c r="EDD125" s="349"/>
      <c r="EDE125" s="347"/>
      <c r="EDF125" s="180"/>
      <c r="EDG125" s="348"/>
      <c r="EDH125" s="349"/>
      <c r="EDI125" s="347"/>
      <c r="EDJ125" s="180"/>
      <c r="EDK125" s="348"/>
      <c r="EDL125" s="349"/>
      <c r="EDM125" s="347"/>
      <c r="EDN125" s="180"/>
      <c r="EDO125" s="348"/>
      <c r="EDP125" s="349"/>
      <c r="EDQ125" s="347"/>
      <c r="EDR125" s="180"/>
      <c r="EDS125" s="348"/>
      <c r="EDT125" s="349"/>
      <c r="EDU125" s="347"/>
      <c r="EDV125" s="180"/>
      <c r="EDW125" s="348"/>
      <c r="EDX125" s="349"/>
      <c r="EDY125" s="347"/>
      <c r="EDZ125" s="180"/>
      <c r="EEA125" s="348"/>
      <c r="EEB125" s="349"/>
      <c r="EEC125" s="347"/>
      <c r="EED125" s="180"/>
      <c r="EEE125" s="348"/>
      <c r="EEF125" s="349"/>
      <c r="EEG125" s="347"/>
      <c r="EEH125" s="180"/>
      <c r="EEI125" s="348"/>
      <c r="EEJ125" s="349"/>
      <c r="EEK125" s="347"/>
      <c r="EEL125" s="180"/>
      <c r="EEM125" s="348"/>
      <c r="EEN125" s="349"/>
      <c r="EEO125" s="347"/>
      <c r="EEP125" s="180"/>
      <c r="EEQ125" s="348"/>
      <c r="EER125" s="349"/>
      <c r="EES125" s="347"/>
      <c r="EET125" s="180"/>
      <c r="EEU125" s="348"/>
      <c r="EEV125" s="349"/>
      <c r="EEW125" s="347"/>
      <c r="EEX125" s="180"/>
      <c r="EEY125" s="348"/>
      <c r="EEZ125" s="349"/>
      <c r="EFA125" s="347"/>
      <c r="EFB125" s="180"/>
      <c r="EFC125" s="348"/>
      <c r="EFD125" s="349"/>
      <c r="EFE125" s="347"/>
      <c r="EFF125" s="180"/>
      <c r="EFG125" s="348"/>
      <c r="EFH125" s="349"/>
      <c r="EFI125" s="347"/>
      <c r="EFJ125" s="180"/>
      <c r="EFK125" s="348"/>
      <c r="EFL125" s="349"/>
      <c r="EFM125" s="347"/>
      <c r="EFN125" s="180"/>
      <c r="EFO125" s="348"/>
      <c r="EFP125" s="349"/>
      <c r="EFQ125" s="347"/>
      <c r="EFR125" s="180"/>
      <c r="EFS125" s="348"/>
      <c r="EFT125" s="349"/>
      <c r="EFU125" s="347"/>
      <c r="EFV125" s="180"/>
      <c r="EFW125" s="348"/>
      <c r="EFX125" s="349"/>
      <c r="EFY125" s="347"/>
      <c r="EFZ125" s="180"/>
      <c r="EGA125" s="348"/>
      <c r="EGB125" s="349"/>
      <c r="EGC125" s="347"/>
      <c r="EGD125" s="180"/>
      <c r="EGE125" s="348"/>
      <c r="EGF125" s="349"/>
      <c r="EGG125" s="347"/>
      <c r="EGH125" s="180"/>
      <c r="EGI125" s="348"/>
      <c r="EGJ125" s="349"/>
      <c r="EGK125" s="347"/>
      <c r="EGL125" s="180"/>
      <c r="EGM125" s="348"/>
      <c r="EGN125" s="349"/>
      <c r="EGO125" s="347"/>
      <c r="EGP125" s="180"/>
      <c r="EGQ125" s="348"/>
      <c r="EGR125" s="349"/>
      <c r="EGS125" s="347"/>
      <c r="EGT125" s="180"/>
      <c r="EGU125" s="348"/>
      <c r="EGV125" s="349"/>
      <c r="EGW125" s="347"/>
      <c r="EGX125" s="180"/>
      <c r="EGY125" s="348"/>
      <c r="EGZ125" s="349"/>
      <c r="EHA125" s="347"/>
      <c r="EHB125" s="180"/>
      <c r="EHC125" s="348"/>
      <c r="EHD125" s="349"/>
      <c r="EHE125" s="347"/>
      <c r="EHF125" s="180"/>
      <c r="EHG125" s="348"/>
      <c r="EHH125" s="349"/>
      <c r="EHI125" s="347"/>
      <c r="EHJ125" s="180"/>
      <c r="EHK125" s="348"/>
      <c r="EHL125" s="349"/>
      <c r="EHM125" s="347"/>
      <c r="EHN125" s="180"/>
      <c r="EHO125" s="348"/>
      <c r="EHP125" s="349"/>
      <c r="EHQ125" s="347"/>
      <c r="EHR125" s="180"/>
      <c r="EHS125" s="348"/>
      <c r="EHT125" s="349"/>
      <c r="EHU125" s="347"/>
      <c r="EHV125" s="180"/>
      <c r="EHW125" s="348"/>
      <c r="EHX125" s="349"/>
      <c r="EHY125" s="347"/>
      <c r="EHZ125" s="180"/>
      <c r="EIA125" s="348"/>
      <c r="EIB125" s="349"/>
      <c r="EIC125" s="347"/>
      <c r="EID125" s="180"/>
      <c r="EIE125" s="348"/>
      <c r="EIF125" s="349"/>
      <c r="EIG125" s="347"/>
      <c r="EIH125" s="180"/>
      <c r="EII125" s="348"/>
      <c r="EIJ125" s="349"/>
      <c r="EIK125" s="347"/>
      <c r="EIL125" s="180"/>
      <c r="EIM125" s="348"/>
      <c r="EIN125" s="349"/>
      <c r="EIO125" s="347"/>
      <c r="EIP125" s="180"/>
      <c r="EIQ125" s="348"/>
      <c r="EIR125" s="349"/>
      <c r="EIS125" s="347"/>
      <c r="EIT125" s="180"/>
      <c r="EIU125" s="348"/>
      <c r="EIV125" s="349"/>
      <c r="EIW125" s="347"/>
      <c r="EIX125" s="180"/>
      <c r="EIY125" s="348"/>
      <c r="EIZ125" s="349"/>
      <c r="EJA125" s="347"/>
      <c r="EJB125" s="180"/>
      <c r="EJC125" s="348"/>
      <c r="EJD125" s="349"/>
      <c r="EJE125" s="347"/>
      <c r="EJF125" s="180"/>
      <c r="EJG125" s="348"/>
      <c r="EJH125" s="349"/>
      <c r="EJI125" s="347"/>
      <c r="EJJ125" s="180"/>
      <c r="EJK125" s="348"/>
      <c r="EJL125" s="349"/>
      <c r="EJM125" s="347"/>
      <c r="EJN125" s="180"/>
      <c r="EJO125" s="348"/>
      <c r="EJP125" s="349"/>
      <c r="EJQ125" s="347"/>
      <c r="EJR125" s="180"/>
      <c r="EJS125" s="348"/>
      <c r="EJT125" s="349"/>
      <c r="EJU125" s="347"/>
      <c r="EJV125" s="180"/>
      <c r="EJW125" s="348"/>
      <c r="EJX125" s="349"/>
      <c r="EJY125" s="347"/>
      <c r="EJZ125" s="180"/>
      <c r="EKA125" s="348"/>
      <c r="EKB125" s="349"/>
      <c r="EKC125" s="347"/>
      <c r="EKD125" s="180"/>
      <c r="EKE125" s="348"/>
      <c r="EKF125" s="349"/>
      <c r="EKG125" s="347"/>
      <c r="EKH125" s="180"/>
      <c r="EKI125" s="348"/>
      <c r="EKJ125" s="349"/>
      <c r="EKK125" s="347"/>
      <c r="EKL125" s="180"/>
      <c r="EKM125" s="348"/>
      <c r="EKN125" s="349"/>
      <c r="EKO125" s="347"/>
      <c r="EKP125" s="180"/>
      <c r="EKQ125" s="348"/>
      <c r="EKR125" s="349"/>
      <c r="EKS125" s="347"/>
      <c r="EKT125" s="180"/>
      <c r="EKU125" s="348"/>
      <c r="EKV125" s="349"/>
      <c r="EKW125" s="347"/>
      <c r="EKX125" s="180"/>
      <c r="EKY125" s="348"/>
      <c r="EKZ125" s="349"/>
      <c r="ELA125" s="347"/>
      <c r="ELB125" s="180"/>
      <c r="ELC125" s="348"/>
      <c r="ELD125" s="349"/>
      <c r="ELE125" s="347"/>
      <c r="ELF125" s="180"/>
      <c r="ELG125" s="348"/>
      <c r="ELH125" s="349"/>
      <c r="ELI125" s="347"/>
      <c r="ELJ125" s="180"/>
      <c r="ELK125" s="348"/>
      <c r="ELL125" s="349"/>
      <c r="ELM125" s="347"/>
      <c r="ELN125" s="180"/>
      <c r="ELO125" s="348"/>
      <c r="ELP125" s="349"/>
      <c r="ELQ125" s="347"/>
      <c r="ELR125" s="180"/>
      <c r="ELS125" s="348"/>
      <c r="ELT125" s="349"/>
      <c r="ELU125" s="347"/>
      <c r="ELV125" s="180"/>
      <c r="ELW125" s="348"/>
      <c r="ELX125" s="349"/>
      <c r="ELY125" s="347"/>
      <c r="ELZ125" s="180"/>
      <c r="EMA125" s="348"/>
      <c r="EMB125" s="349"/>
      <c r="EMC125" s="347"/>
      <c r="EMD125" s="180"/>
      <c r="EME125" s="348"/>
      <c r="EMF125" s="349"/>
      <c r="EMG125" s="347"/>
      <c r="EMH125" s="180"/>
      <c r="EMI125" s="348"/>
      <c r="EMJ125" s="349"/>
      <c r="EMK125" s="347"/>
      <c r="EML125" s="180"/>
      <c r="EMM125" s="348"/>
      <c r="EMN125" s="349"/>
      <c r="EMO125" s="347"/>
      <c r="EMP125" s="180"/>
      <c r="EMQ125" s="348"/>
      <c r="EMR125" s="349"/>
      <c r="EMS125" s="347"/>
      <c r="EMT125" s="180"/>
      <c r="EMU125" s="348"/>
      <c r="EMV125" s="349"/>
      <c r="EMW125" s="347"/>
      <c r="EMX125" s="180"/>
      <c r="EMY125" s="348"/>
      <c r="EMZ125" s="349"/>
      <c r="ENA125" s="347"/>
      <c r="ENB125" s="180"/>
      <c r="ENC125" s="348"/>
      <c r="END125" s="349"/>
      <c r="ENE125" s="347"/>
      <c r="ENF125" s="180"/>
      <c r="ENG125" s="348"/>
      <c r="ENH125" s="349"/>
      <c r="ENI125" s="347"/>
      <c r="ENJ125" s="180"/>
      <c r="ENK125" s="348"/>
      <c r="ENL125" s="349"/>
      <c r="ENM125" s="347"/>
      <c r="ENN125" s="180"/>
      <c r="ENO125" s="348"/>
      <c r="ENP125" s="349"/>
      <c r="ENQ125" s="347"/>
      <c r="ENR125" s="180"/>
      <c r="ENS125" s="348"/>
      <c r="ENT125" s="349"/>
      <c r="ENU125" s="347"/>
      <c r="ENV125" s="180"/>
      <c r="ENW125" s="348"/>
      <c r="ENX125" s="349"/>
      <c r="ENY125" s="347"/>
      <c r="ENZ125" s="180"/>
      <c r="EOA125" s="348"/>
      <c r="EOB125" s="349"/>
      <c r="EOC125" s="347"/>
      <c r="EOD125" s="180"/>
      <c r="EOE125" s="348"/>
      <c r="EOF125" s="349"/>
      <c r="EOG125" s="347"/>
      <c r="EOH125" s="180"/>
      <c r="EOI125" s="348"/>
      <c r="EOJ125" s="349"/>
      <c r="EOK125" s="347"/>
      <c r="EOL125" s="180"/>
      <c r="EOM125" s="348"/>
      <c r="EON125" s="349"/>
      <c r="EOO125" s="347"/>
      <c r="EOP125" s="180"/>
      <c r="EOQ125" s="348"/>
      <c r="EOR125" s="349"/>
      <c r="EOS125" s="347"/>
      <c r="EOT125" s="180"/>
      <c r="EOU125" s="348"/>
      <c r="EOV125" s="349"/>
      <c r="EOW125" s="347"/>
      <c r="EOX125" s="180"/>
      <c r="EOY125" s="348"/>
      <c r="EOZ125" s="349"/>
      <c r="EPA125" s="347"/>
      <c r="EPB125" s="180"/>
      <c r="EPC125" s="348"/>
      <c r="EPD125" s="349"/>
      <c r="EPE125" s="347"/>
      <c r="EPF125" s="180"/>
      <c r="EPG125" s="348"/>
      <c r="EPH125" s="349"/>
      <c r="EPI125" s="347"/>
      <c r="EPJ125" s="180"/>
      <c r="EPK125" s="348"/>
      <c r="EPL125" s="349"/>
      <c r="EPM125" s="347"/>
      <c r="EPN125" s="180"/>
      <c r="EPO125" s="348"/>
      <c r="EPP125" s="349"/>
      <c r="EPQ125" s="347"/>
      <c r="EPR125" s="180"/>
      <c r="EPS125" s="348"/>
      <c r="EPT125" s="349"/>
      <c r="EPU125" s="347"/>
      <c r="EPV125" s="180"/>
      <c r="EPW125" s="348"/>
      <c r="EPX125" s="349"/>
      <c r="EPY125" s="347"/>
      <c r="EPZ125" s="180"/>
      <c r="EQA125" s="348"/>
      <c r="EQB125" s="349"/>
      <c r="EQC125" s="347"/>
      <c r="EQD125" s="180"/>
      <c r="EQE125" s="348"/>
      <c r="EQF125" s="349"/>
      <c r="EQG125" s="347"/>
      <c r="EQH125" s="180"/>
      <c r="EQI125" s="348"/>
      <c r="EQJ125" s="349"/>
      <c r="EQK125" s="347"/>
      <c r="EQL125" s="180"/>
      <c r="EQM125" s="348"/>
      <c r="EQN125" s="349"/>
      <c r="EQO125" s="347"/>
      <c r="EQP125" s="180"/>
      <c r="EQQ125" s="348"/>
      <c r="EQR125" s="349"/>
      <c r="EQS125" s="347"/>
      <c r="EQT125" s="180"/>
      <c r="EQU125" s="348"/>
      <c r="EQV125" s="349"/>
      <c r="EQW125" s="347"/>
      <c r="EQX125" s="180"/>
      <c r="EQY125" s="348"/>
      <c r="EQZ125" s="349"/>
      <c r="ERA125" s="347"/>
      <c r="ERB125" s="180"/>
      <c r="ERC125" s="348"/>
      <c r="ERD125" s="349"/>
      <c r="ERE125" s="347"/>
      <c r="ERF125" s="180"/>
      <c r="ERG125" s="348"/>
      <c r="ERH125" s="349"/>
      <c r="ERI125" s="347"/>
      <c r="ERJ125" s="180"/>
      <c r="ERK125" s="348"/>
      <c r="ERL125" s="349"/>
      <c r="ERM125" s="347"/>
      <c r="ERN125" s="180"/>
      <c r="ERO125" s="348"/>
      <c r="ERP125" s="349"/>
      <c r="ERQ125" s="347"/>
      <c r="ERR125" s="180"/>
      <c r="ERS125" s="348"/>
      <c r="ERT125" s="349"/>
      <c r="ERU125" s="347"/>
      <c r="ERV125" s="180"/>
      <c r="ERW125" s="348"/>
      <c r="ERX125" s="349"/>
      <c r="ERY125" s="347"/>
      <c r="ERZ125" s="180"/>
      <c r="ESA125" s="348"/>
      <c r="ESB125" s="349"/>
      <c r="ESC125" s="347"/>
      <c r="ESD125" s="180"/>
      <c r="ESE125" s="348"/>
      <c r="ESF125" s="349"/>
      <c r="ESG125" s="347"/>
      <c r="ESH125" s="180"/>
      <c r="ESI125" s="348"/>
      <c r="ESJ125" s="349"/>
      <c r="ESK125" s="347"/>
      <c r="ESL125" s="180"/>
      <c r="ESM125" s="348"/>
      <c r="ESN125" s="349"/>
      <c r="ESO125" s="347"/>
      <c r="ESP125" s="180"/>
      <c r="ESQ125" s="348"/>
      <c r="ESR125" s="349"/>
      <c r="ESS125" s="347"/>
      <c r="EST125" s="180"/>
      <c r="ESU125" s="348"/>
      <c r="ESV125" s="349"/>
      <c r="ESW125" s="347"/>
      <c r="ESX125" s="180"/>
      <c r="ESY125" s="348"/>
      <c r="ESZ125" s="349"/>
      <c r="ETA125" s="347"/>
      <c r="ETB125" s="180"/>
      <c r="ETC125" s="348"/>
      <c r="ETD125" s="349"/>
      <c r="ETE125" s="347"/>
      <c r="ETF125" s="180"/>
      <c r="ETG125" s="348"/>
      <c r="ETH125" s="349"/>
      <c r="ETI125" s="347"/>
      <c r="ETJ125" s="180"/>
      <c r="ETK125" s="348"/>
      <c r="ETL125" s="349"/>
      <c r="ETM125" s="347"/>
      <c r="ETN125" s="180"/>
      <c r="ETO125" s="348"/>
      <c r="ETP125" s="349"/>
      <c r="ETQ125" s="347"/>
      <c r="ETR125" s="180"/>
      <c r="ETS125" s="348"/>
      <c r="ETT125" s="349"/>
      <c r="ETU125" s="347"/>
      <c r="ETV125" s="180"/>
      <c r="ETW125" s="348"/>
      <c r="ETX125" s="349"/>
      <c r="ETY125" s="347"/>
      <c r="ETZ125" s="180"/>
      <c r="EUA125" s="348"/>
      <c r="EUB125" s="349"/>
      <c r="EUC125" s="347"/>
      <c r="EUD125" s="180"/>
      <c r="EUE125" s="348"/>
      <c r="EUF125" s="349"/>
      <c r="EUG125" s="347"/>
      <c r="EUH125" s="180"/>
      <c r="EUI125" s="348"/>
      <c r="EUJ125" s="349"/>
      <c r="EUK125" s="347"/>
      <c r="EUL125" s="180"/>
      <c r="EUM125" s="348"/>
      <c r="EUN125" s="349"/>
      <c r="EUO125" s="347"/>
      <c r="EUP125" s="180"/>
      <c r="EUQ125" s="348"/>
      <c r="EUR125" s="349"/>
      <c r="EUS125" s="347"/>
      <c r="EUT125" s="180"/>
      <c r="EUU125" s="348"/>
      <c r="EUV125" s="349"/>
      <c r="EUW125" s="347"/>
      <c r="EUX125" s="180"/>
      <c r="EUY125" s="348"/>
      <c r="EUZ125" s="349"/>
      <c r="EVA125" s="347"/>
      <c r="EVB125" s="180"/>
      <c r="EVC125" s="348"/>
      <c r="EVD125" s="349"/>
      <c r="EVE125" s="347"/>
      <c r="EVF125" s="180"/>
      <c r="EVG125" s="348"/>
      <c r="EVH125" s="349"/>
      <c r="EVI125" s="347"/>
      <c r="EVJ125" s="180"/>
      <c r="EVK125" s="348"/>
      <c r="EVL125" s="349"/>
      <c r="EVM125" s="347"/>
      <c r="EVN125" s="180"/>
      <c r="EVO125" s="348"/>
      <c r="EVP125" s="349"/>
      <c r="EVQ125" s="347"/>
      <c r="EVR125" s="180"/>
      <c r="EVS125" s="348"/>
      <c r="EVT125" s="349"/>
      <c r="EVU125" s="347"/>
      <c r="EVV125" s="180"/>
      <c r="EVW125" s="348"/>
      <c r="EVX125" s="349"/>
      <c r="EVY125" s="347"/>
      <c r="EVZ125" s="180"/>
      <c r="EWA125" s="348"/>
      <c r="EWB125" s="349"/>
      <c r="EWC125" s="347"/>
      <c r="EWD125" s="180"/>
      <c r="EWE125" s="348"/>
      <c r="EWF125" s="349"/>
      <c r="EWG125" s="347"/>
      <c r="EWH125" s="180"/>
      <c r="EWI125" s="348"/>
      <c r="EWJ125" s="349"/>
      <c r="EWK125" s="347"/>
      <c r="EWL125" s="180"/>
      <c r="EWM125" s="348"/>
      <c r="EWN125" s="349"/>
      <c r="EWO125" s="347"/>
      <c r="EWP125" s="180"/>
      <c r="EWQ125" s="348"/>
      <c r="EWR125" s="349"/>
      <c r="EWS125" s="347"/>
      <c r="EWT125" s="180"/>
      <c r="EWU125" s="348"/>
      <c r="EWV125" s="349"/>
      <c r="EWW125" s="347"/>
      <c r="EWX125" s="180"/>
      <c r="EWY125" s="348"/>
      <c r="EWZ125" s="349"/>
      <c r="EXA125" s="347"/>
      <c r="EXB125" s="180"/>
      <c r="EXC125" s="348"/>
      <c r="EXD125" s="349"/>
      <c r="EXE125" s="347"/>
      <c r="EXF125" s="180"/>
      <c r="EXG125" s="348"/>
      <c r="EXH125" s="349"/>
      <c r="EXI125" s="347"/>
      <c r="EXJ125" s="180"/>
      <c r="EXK125" s="348"/>
      <c r="EXL125" s="349"/>
      <c r="EXM125" s="347"/>
      <c r="EXN125" s="180"/>
      <c r="EXO125" s="348"/>
      <c r="EXP125" s="349"/>
      <c r="EXQ125" s="347"/>
      <c r="EXR125" s="180"/>
      <c r="EXS125" s="348"/>
      <c r="EXT125" s="349"/>
      <c r="EXU125" s="347"/>
      <c r="EXV125" s="180"/>
      <c r="EXW125" s="348"/>
      <c r="EXX125" s="349"/>
      <c r="EXY125" s="347"/>
      <c r="EXZ125" s="180"/>
      <c r="EYA125" s="348"/>
      <c r="EYB125" s="349"/>
      <c r="EYC125" s="347"/>
      <c r="EYD125" s="180"/>
      <c r="EYE125" s="348"/>
      <c r="EYF125" s="349"/>
      <c r="EYG125" s="347"/>
      <c r="EYH125" s="180"/>
      <c r="EYI125" s="348"/>
      <c r="EYJ125" s="349"/>
      <c r="EYK125" s="347"/>
      <c r="EYL125" s="180"/>
      <c r="EYM125" s="348"/>
      <c r="EYN125" s="349"/>
      <c r="EYO125" s="347"/>
      <c r="EYP125" s="180"/>
      <c r="EYQ125" s="348"/>
      <c r="EYR125" s="349"/>
      <c r="EYS125" s="347"/>
      <c r="EYT125" s="180"/>
      <c r="EYU125" s="348"/>
      <c r="EYV125" s="349"/>
      <c r="EYW125" s="347"/>
      <c r="EYX125" s="180"/>
      <c r="EYY125" s="348"/>
      <c r="EYZ125" s="349"/>
      <c r="EZA125" s="347"/>
      <c r="EZB125" s="180"/>
      <c r="EZC125" s="348"/>
      <c r="EZD125" s="349"/>
      <c r="EZE125" s="347"/>
      <c r="EZF125" s="180"/>
      <c r="EZG125" s="348"/>
      <c r="EZH125" s="349"/>
      <c r="EZI125" s="347"/>
      <c r="EZJ125" s="180"/>
      <c r="EZK125" s="348"/>
      <c r="EZL125" s="349"/>
      <c r="EZM125" s="347"/>
      <c r="EZN125" s="180"/>
      <c r="EZO125" s="348"/>
      <c r="EZP125" s="349"/>
      <c r="EZQ125" s="347"/>
      <c r="EZR125" s="180"/>
      <c r="EZS125" s="348"/>
      <c r="EZT125" s="349"/>
      <c r="EZU125" s="347"/>
      <c r="EZV125" s="180"/>
      <c r="EZW125" s="348"/>
      <c r="EZX125" s="349"/>
      <c r="EZY125" s="347"/>
      <c r="EZZ125" s="180"/>
      <c r="FAA125" s="348"/>
      <c r="FAB125" s="349"/>
      <c r="FAC125" s="347"/>
      <c r="FAD125" s="180"/>
      <c r="FAE125" s="348"/>
      <c r="FAF125" s="349"/>
      <c r="FAG125" s="347"/>
      <c r="FAH125" s="180"/>
      <c r="FAI125" s="348"/>
      <c r="FAJ125" s="349"/>
      <c r="FAK125" s="347"/>
      <c r="FAL125" s="180"/>
      <c r="FAM125" s="348"/>
      <c r="FAN125" s="349"/>
      <c r="FAO125" s="347"/>
      <c r="FAP125" s="180"/>
      <c r="FAQ125" s="348"/>
      <c r="FAR125" s="349"/>
      <c r="FAS125" s="347"/>
      <c r="FAT125" s="180"/>
      <c r="FAU125" s="348"/>
      <c r="FAV125" s="349"/>
      <c r="FAW125" s="347"/>
      <c r="FAX125" s="180"/>
      <c r="FAY125" s="348"/>
      <c r="FAZ125" s="349"/>
      <c r="FBA125" s="347"/>
      <c r="FBB125" s="180"/>
      <c r="FBC125" s="348"/>
      <c r="FBD125" s="349"/>
      <c r="FBE125" s="347"/>
      <c r="FBF125" s="180"/>
      <c r="FBG125" s="348"/>
      <c r="FBH125" s="349"/>
      <c r="FBI125" s="347"/>
      <c r="FBJ125" s="180"/>
      <c r="FBK125" s="348"/>
      <c r="FBL125" s="349"/>
      <c r="FBM125" s="347"/>
      <c r="FBN125" s="180"/>
      <c r="FBO125" s="348"/>
      <c r="FBP125" s="349"/>
      <c r="FBQ125" s="347"/>
      <c r="FBR125" s="180"/>
      <c r="FBS125" s="348"/>
      <c r="FBT125" s="349"/>
      <c r="FBU125" s="347"/>
      <c r="FBV125" s="180"/>
      <c r="FBW125" s="348"/>
      <c r="FBX125" s="349"/>
      <c r="FBY125" s="347"/>
      <c r="FBZ125" s="180"/>
      <c r="FCA125" s="348"/>
      <c r="FCB125" s="349"/>
      <c r="FCC125" s="347"/>
      <c r="FCD125" s="180"/>
      <c r="FCE125" s="348"/>
      <c r="FCF125" s="349"/>
      <c r="FCG125" s="347"/>
      <c r="FCH125" s="180"/>
      <c r="FCI125" s="348"/>
      <c r="FCJ125" s="349"/>
      <c r="FCK125" s="347"/>
      <c r="FCL125" s="180"/>
      <c r="FCM125" s="348"/>
      <c r="FCN125" s="349"/>
      <c r="FCO125" s="347"/>
      <c r="FCP125" s="180"/>
      <c r="FCQ125" s="348"/>
      <c r="FCR125" s="349"/>
      <c r="FCS125" s="347"/>
      <c r="FCT125" s="180"/>
      <c r="FCU125" s="348"/>
      <c r="FCV125" s="349"/>
      <c r="FCW125" s="347"/>
      <c r="FCX125" s="180"/>
      <c r="FCY125" s="348"/>
      <c r="FCZ125" s="349"/>
      <c r="FDA125" s="347"/>
      <c r="FDB125" s="180"/>
      <c r="FDC125" s="348"/>
      <c r="FDD125" s="349"/>
      <c r="FDE125" s="347"/>
      <c r="FDF125" s="180"/>
      <c r="FDG125" s="348"/>
      <c r="FDH125" s="349"/>
      <c r="FDI125" s="347"/>
      <c r="FDJ125" s="180"/>
      <c r="FDK125" s="348"/>
      <c r="FDL125" s="349"/>
      <c r="FDM125" s="347"/>
      <c r="FDN125" s="180"/>
      <c r="FDO125" s="348"/>
      <c r="FDP125" s="349"/>
      <c r="FDQ125" s="347"/>
      <c r="FDR125" s="180"/>
      <c r="FDS125" s="348"/>
      <c r="FDT125" s="349"/>
      <c r="FDU125" s="347"/>
      <c r="FDV125" s="180"/>
      <c r="FDW125" s="348"/>
      <c r="FDX125" s="349"/>
      <c r="FDY125" s="347"/>
      <c r="FDZ125" s="180"/>
      <c r="FEA125" s="348"/>
      <c r="FEB125" s="349"/>
      <c r="FEC125" s="347"/>
      <c r="FED125" s="180"/>
      <c r="FEE125" s="348"/>
      <c r="FEF125" s="349"/>
      <c r="FEG125" s="347"/>
      <c r="FEH125" s="180"/>
      <c r="FEI125" s="348"/>
      <c r="FEJ125" s="349"/>
      <c r="FEK125" s="347"/>
      <c r="FEL125" s="180"/>
      <c r="FEM125" s="348"/>
      <c r="FEN125" s="349"/>
      <c r="FEO125" s="347"/>
      <c r="FEP125" s="180"/>
      <c r="FEQ125" s="348"/>
      <c r="FER125" s="349"/>
      <c r="FES125" s="347"/>
      <c r="FET125" s="180"/>
      <c r="FEU125" s="348"/>
      <c r="FEV125" s="349"/>
      <c r="FEW125" s="347"/>
      <c r="FEX125" s="180"/>
      <c r="FEY125" s="348"/>
      <c r="FEZ125" s="349"/>
      <c r="FFA125" s="347"/>
      <c r="FFB125" s="180"/>
      <c r="FFC125" s="348"/>
      <c r="FFD125" s="349"/>
      <c r="FFE125" s="347"/>
      <c r="FFF125" s="180"/>
      <c r="FFG125" s="348"/>
      <c r="FFH125" s="349"/>
      <c r="FFI125" s="347"/>
      <c r="FFJ125" s="180"/>
      <c r="FFK125" s="348"/>
      <c r="FFL125" s="349"/>
      <c r="FFM125" s="347"/>
      <c r="FFN125" s="180"/>
      <c r="FFO125" s="348"/>
      <c r="FFP125" s="349"/>
      <c r="FFQ125" s="347"/>
      <c r="FFR125" s="180"/>
      <c r="FFS125" s="348"/>
      <c r="FFT125" s="349"/>
      <c r="FFU125" s="347"/>
      <c r="FFV125" s="180"/>
      <c r="FFW125" s="348"/>
      <c r="FFX125" s="349"/>
      <c r="FFY125" s="347"/>
      <c r="FFZ125" s="180"/>
      <c r="FGA125" s="348"/>
      <c r="FGB125" s="349"/>
      <c r="FGC125" s="347"/>
      <c r="FGD125" s="180"/>
      <c r="FGE125" s="348"/>
      <c r="FGF125" s="349"/>
      <c r="FGG125" s="347"/>
      <c r="FGH125" s="180"/>
      <c r="FGI125" s="348"/>
      <c r="FGJ125" s="349"/>
      <c r="FGK125" s="347"/>
      <c r="FGL125" s="180"/>
      <c r="FGM125" s="348"/>
      <c r="FGN125" s="349"/>
      <c r="FGO125" s="347"/>
      <c r="FGP125" s="180"/>
      <c r="FGQ125" s="348"/>
      <c r="FGR125" s="349"/>
      <c r="FGS125" s="347"/>
      <c r="FGT125" s="180"/>
      <c r="FGU125" s="348"/>
      <c r="FGV125" s="349"/>
      <c r="FGW125" s="347"/>
      <c r="FGX125" s="180"/>
      <c r="FGY125" s="348"/>
      <c r="FGZ125" s="349"/>
      <c r="FHA125" s="347"/>
      <c r="FHB125" s="180"/>
      <c r="FHC125" s="348"/>
      <c r="FHD125" s="349"/>
      <c r="FHE125" s="347"/>
      <c r="FHF125" s="180"/>
      <c r="FHG125" s="348"/>
      <c r="FHH125" s="349"/>
      <c r="FHI125" s="347"/>
      <c r="FHJ125" s="180"/>
      <c r="FHK125" s="348"/>
      <c r="FHL125" s="349"/>
      <c r="FHM125" s="347"/>
      <c r="FHN125" s="180"/>
      <c r="FHO125" s="348"/>
      <c r="FHP125" s="349"/>
      <c r="FHQ125" s="347"/>
      <c r="FHR125" s="180"/>
      <c r="FHS125" s="348"/>
      <c r="FHT125" s="349"/>
      <c r="FHU125" s="347"/>
      <c r="FHV125" s="180"/>
      <c r="FHW125" s="348"/>
      <c r="FHX125" s="349"/>
      <c r="FHY125" s="347"/>
      <c r="FHZ125" s="180"/>
      <c r="FIA125" s="348"/>
      <c r="FIB125" s="349"/>
      <c r="FIC125" s="347"/>
      <c r="FID125" s="180"/>
      <c r="FIE125" s="348"/>
      <c r="FIF125" s="349"/>
      <c r="FIG125" s="347"/>
      <c r="FIH125" s="180"/>
      <c r="FII125" s="348"/>
      <c r="FIJ125" s="349"/>
      <c r="FIK125" s="347"/>
      <c r="FIL125" s="180"/>
      <c r="FIM125" s="348"/>
      <c r="FIN125" s="349"/>
      <c r="FIO125" s="347"/>
      <c r="FIP125" s="180"/>
      <c r="FIQ125" s="348"/>
      <c r="FIR125" s="349"/>
      <c r="FIS125" s="347"/>
      <c r="FIT125" s="180"/>
      <c r="FIU125" s="348"/>
      <c r="FIV125" s="349"/>
      <c r="FIW125" s="347"/>
      <c r="FIX125" s="180"/>
      <c r="FIY125" s="348"/>
      <c r="FIZ125" s="349"/>
      <c r="FJA125" s="347"/>
      <c r="FJB125" s="180"/>
      <c r="FJC125" s="348"/>
      <c r="FJD125" s="349"/>
      <c r="FJE125" s="347"/>
      <c r="FJF125" s="180"/>
      <c r="FJG125" s="348"/>
      <c r="FJH125" s="349"/>
      <c r="FJI125" s="347"/>
      <c r="FJJ125" s="180"/>
      <c r="FJK125" s="348"/>
      <c r="FJL125" s="349"/>
      <c r="FJM125" s="347"/>
      <c r="FJN125" s="180"/>
      <c r="FJO125" s="348"/>
      <c r="FJP125" s="349"/>
      <c r="FJQ125" s="347"/>
      <c r="FJR125" s="180"/>
      <c r="FJS125" s="348"/>
      <c r="FJT125" s="349"/>
      <c r="FJU125" s="347"/>
      <c r="FJV125" s="180"/>
      <c r="FJW125" s="348"/>
      <c r="FJX125" s="349"/>
      <c r="FJY125" s="347"/>
      <c r="FJZ125" s="180"/>
      <c r="FKA125" s="348"/>
      <c r="FKB125" s="349"/>
      <c r="FKC125" s="347"/>
      <c r="FKD125" s="180"/>
      <c r="FKE125" s="348"/>
      <c r="FKF125" s="349"/>
      <c r="FKG125" s="347"/>
      <c r="FKH125" s="180"/>
      <c r="FKI125" s="348"/>
      <c r="FKJ125" s="349"/>
      <c r="FKK125" s="347"/>
      <c r="FKL125" s="180"/>
      <c r="FKM125" s="348"/>
      <c r="FKN125" s="349"/>
      <c r="FKO125" s="347"/>
      <c r="FKP125" s="180"/>
      <c r="FKQ125" s="348"/>
      <c r="FKR125" s="349"/>
      <c r="FKS125" s="347"/>
      <c r="FKT125" s="180"/>
      <c r="FKU125" s="348"/>
      <c r="FKV125" s="349"/>
      <c r="FKW125" s="347"/>
      <c r="FKX125" s="180"/>
      <c r="FKY125" s="348"/>
      <c r="FKZ125" s="349"/>
      <c r="FLA125" s="347"/>
      <c r="FLB125" s="180"/>
      <c r="FLC125" s="348"/>
      <c r="FLD125" s="349"/>
      <c r="FLE125" s="347"/>
      <c r="FLF125" s="180"/>
      <c r="FLG125" s="348"/>
      <c r="FLH125" s="349"/>
      <c r="FLI125" s="347"/>
      <c r="FLJ125" s="180"/>
      <c r="FLK125" s="348"/>
      <c r="FLL125" s="349"/>
      <c r="FLM125" s="347"/>
      <c r="FLN125" s="180"/>
      <c r="FLO125" s="348"/>
      <c r="FLP125" s="349"/>
      <c r="FLQ125" s="347"/>
      <c r="FLR125" s="180"/>
      <c r="FLS125" s="348"/>
      <c r="FLT125" s="349"/>
      <c r="FLU125" s="347"/>
      <c r="FLV125" s="180"/>
      <c r="FLW125" s="348"/>
      <c r="FLX125" s="349"/>
      <c r="FLY125" s="347"/>
      <c r="FLZ125" s="180"/>
      <c r="FMA125" s="348"/>
      <c r="FMB125" s="349"/>
      <c r="FMC125" s="347"/>
      <c r="FMD125" s="180"/>
      <c r="FME125" s="348"/>
      <c r="FMF125" s="349"/>
      <c r="FMG125" s="347"/>
      <c r="FMH125" s="180"/>
      <c r="FMI125" s="348"/>
      <c r="FMJ125" s="349"/>
      <c r="FMK125" s="347"/>
      <c r="FML125" s="180"/>
      <c r="FMM125" s="348"/>
      <c r="FMN125" s="349"/>
      <c r="FMO125" s="347"/>
      <c r="FMP125" s="180"/>
      <c r="FMQ125" s="348"/>
      <c r="FMR125" s="349"/>
      <c r="FMS125" s="347"/>
      <c r="FMT125" s="180"/>
      <c r="FMU125" s="348"/>
      <c r="FMV125" s="349"/>
      <c r="FMW125" s="347"/>
      <c r="FMX125" s="180"/>
      <c r="FMY125" s="348"/>
      <c r="FMZ125" s="349"/>
      <c r="FNA125" s="347"/>
      <c r="FNB125" s="180"/>
      <c r="FNC125" s="348"/>
      <c r="FND125" s="349"/>
      <c r="FNE125" s="347"/>
      <c r="FNF125" s="180"/>
      <c r="FNG125" s="348"/>
      <c r="FNH125" s="349"/>
      <c r="FNI125" s="347"/>
      <c r="FNJ125" s="180"/>
      <c r="FNK125" s="348"/>
      <c r="FNL125" s="349"/>
      <c r="FNM125" s="347"/>
      <c r="FNN125" s="180"/>
      <c r="FNO125" s="348"/>
      <c r="FNP125" s="349"/>
      <c r="FNQ125" s="347"/>
      <c r="FNR125" s="180"/>
      <c r="FNS125" s="348"/>
      <c r="FNT125" s="349"/>
      <c r="FNU125" s="347"/>
      <c r="FNV125" s="180"/>
      <c r="FNW125" s="348"/>
      <c r="FNX125" s="349"/>
      <c r="FNY125" s="347"/>
      <c r="FNZ125" s="180"/>
      <c r="FOA125" s="348"/>
      <c r="FOB125" s="349"/>
      <c r="FOC125" s="347"/>
      <c r="FOD125" s="180"/>
      <c r="FOE125" s="348"/>
      <c r="FOF125" s="349"/>
      <c r="FOG125" s="347"/>
      <c r="FOH125" s="180"/>
      <c r="FOI125" s="348"/>
      <c r="FOJ125" s="349"/>
      <c r="FOK125" s="347"/>
      <c r="FOL125" s="180"/>
      <c r="FOM125" s="348"/>
      <c r="FON125" s="349"/>
      <c r="FOO125" s="347"/>
      <c r="FOP125" s="180"/>
      <c r="FOQ125" s="348"/>
      <c r="FOR125" s="349"/>
      <c r="FOS125" s="347"/>
      <c r="FOT125" s="180"/>
      <c r="FOU125" s="348"/>
      <c r="FOV125" s="349"/>
      <c r="FOW125" s="347"/>
      <c r="FOX125" s="180"/>
      <c r="FOY125" s="348"/>
      <c r="FOZ125" s="349"/>
      <c r="FPA125" s="347"/>
      <c r="FPB125" s="180"/>
      <c r="FPC125" s="348"/>
      <c r="FPD125" s="349"/>
      <c r="FPE125" s="347"/>
      <c r="FPF125" s="180"/>
      <c r="FPG125" s="348"/>
      <c r="FPH125" s="349"/>
      <c r="FPI125" s="347"/>
      <c r="FPJ125" s="180"/>
      <c r="FPK125" s="348"/>
      <c r="FPL125" s="349"/>
      <c r="FPM125" s="347"/>
      <c r="FPN125" s="180"/>
      <c r="FPO125" s="348"/>
      <c r="FPP125" s="349"/>
      <c r="FPQ125" s="347"/>
      <c r="FPR125" s="180"/>
      <c r="FPS125" s="348"/>
      <c r="FPT125" s="349"/>
      <c r="FPU125" s="347"/>
      <c r="FPV125" s="180"/>
      <c r="FPW125" s="348"/>
      <c r="FPX125" s="349"/>
      <c r="FPY125" s="347"/>
      <c r="FPZ125" s="180"/>
      <c r="FQA125" s="348"/>
      <c r="FQB125" s="349"/>
      <c r="FQC125" s="347"/>
      <c r="FQD125" s="180"/>
      <c r="FQE125" s="348"/>
      <c r="FQF125" s="349"/>
      <c r="FQG125" s="347"/>
      <c r="FQH125" s="180"/>
      <c r="FQI125" s="348"/>
      <c r="FQJ125" s="349"/>
      <c r="FQK125" s="347"/>
      <c r="FQL125" s="180"/>
      <c r="FQM125" s="348"/>
      <c r="FQN125" s="349"/>
      <c r="FQO125" s="347"/>
      <c r="FQP125" s="180"/>
      <c r="FQQ125" s="348"/>
      <c r="FQR125" s="349"/>
      <c r="FQS125" s="347"/>
      <c r="FQT125" s="180"/>
      <c r="FQU125" s="348"/>
      <c r="FQV125" s="349"/>
      <c r="FQW125" s="347"/>
      <c r="FQX125" s="180"/>
      <c r="FQY125" s="348"/>
      <c r="FQZ125" s="349"/>
      <c r="FRA125" s="347"/>
      <c r="FRB125" s="180"/>
      <c r="FRC125" s="348"/>
      <c r="FRD125" s="349"/>
      <c r="FRE125" s="347"/>
      <c r="FRF125" s="180"/>
      <c r="FRG125" s="348"/>
      <c r="FRH125" s="349"/>
      <c r="FRI125" s="347"/>
      <c r="FRJ125" s="180"/>
      <c r="FRK125" s="348"/>
      <c r="FRL125" s="349"/>
      <c r="FRM125" s="347"/>
      <c r="FRN125" s="180"/>
      <c r="FRO125" s="348"/>
      <c r="FRP125" s="349"/>
      <c r="FRQ125" s="347"/>
      <c r="FRR125" s="180"/>
      <c r="FRS125" s="348"/>
      <c r="FRT125" s="349"/>
      <c r="FRU125" s="347"/>
      <c r="FRV125" s="180"/>
      <c r="FRW125" s="348"/>
      <c r="FRX125" s="349"/>
      <c r="FRY125" s="347"/>
      <c r="FRZ125" s="180"/>
      <c r="FSA125" s="348"/>
      <c r="FSB125" s="349"/>
      <c r="FSC125" s="347"/>
      <c r="FSD125" s="180"/>
      <c r="FSE125" s="348"/>
      <c r="FSF125" s="349"/>
      <c r="FSG125" s="347"/>
      <c r="FSH125" s="180"/>
      <c r="FSI125" s="348"/>
      <c r="FSJ125" s="349"/>
      <c r="FSK125" s="347"/>
      <c r="FSL125" s="180"/>
      <c r="FSM125" s="348"/>
      <c r="FSN125" s="349"/>
      <c r="FSO125" s="347"/>
      <c r="FSP125" s="180"/>
      <c r="FSQ125" s="348"/>
      <c r="FSR125" s="349"/>
      <c r="FSS125" s="347"/>
      <c r="FST125" s="180"/>
      <c r="FSU125" s="348"/>
      <c r="FSV125" s="349"/>
      <c r="FSW125" s="347"/>
      <c r="FSX125" s="180"/>
      <c r="FSY125" s="348"/>
      <c r="FSZ125" s="349"/>
      <c r="FTA125" s="347"/>
      <c r="FTB125" s="180"/>
      <c r="FTC125" s="348"/>
      <c r="FTD125" s="349"/>
      <c r="FTE125" s="347"/>
      <c r="FTF125" s="180"/>
      <c r="FTG125" s="348"/>
      <c r="FTH125" s="349"/>
      <c r="FTI125" s="347"/>
      <c r="FTJ125" s="180"/>
      <c r="FTK125" s="348"/>
      <c r="FTL125" s="349"/>
      <c r="FTM125" s="347"/>
      <c r="FTN125" s="180"/>
      <c r="FTO125" s="348"/>
      <c r="FTP125" s="349"/>
      <c r="FTQ125" s="347"/>
      <c r="FTR125" s="180"/>
      <c r="FTS125" s="348"/>
      <c r="FTT125" s="349"/>
      <c r="FTU125" s="347"/>
      <c r="FTV125" s="180"/>
      <c r="FTW125" s="348"/>
      <c r="FTX125" s="349"/>
      <c r="FTY125" s="347"/>
      <c r="FTZ125" s="180"/>
      <c r="FUA125" s="348"/>
      <c r="FUB125" s="349"/>
      <c r="FUC125" s="347"/>
      <c r="FUD125" s="180"/>
      <c r="FUE125" s="348"/>
      <c r="FUF125" s="349"/>
      <c r="FUG125" s="347"/>
      <c r="FUH125" s="180"/>
      <c r="FUI125" s="348"/>
      <c r="FUJ125" s="349"/>
      <c r="FUK125" s="347"/>
      <c r="FUL125" s="180"/>
      <c r="FUM125" s="348"/>
      <c r="FUN125" s="349"/>
      <c r="FUO125" s="347"/>
      <c r="FUP125" s="180"/>
      <c r="FUQ125" s="348"/>
      <c r="FUR125" s="349"/>
      <c r="FUS125" s="347"/>
      <c r="FUT125" s="180"/>
      <c r="FUU125" s="348"/>
      <c r="FUV125" s="349"/>
      <c r="FUW125" s="347"/>
      <c r="FUX125" s="180"/>
      <c r="FUY125" s="348"/>
      <c r="FUZ125" s="349"/>
      <c r="FVA125" s="347"/>
      <c r="FVB125" s="180"/>
      <c r="FVC125" s="348"/>
      <c r="FVD125" s="349"/>
      <c r="FVE125" s="347"/>
      <c r="FVF125" s="180"/>
      <c r="FVG125" s="348"/>
      <c r="FVH125" s="349"/>
      <c r="FVI125" s="347"/>
      <c r="FVJ125" s="180"/>
      <c r="FVK125" s="348"/>
      <c r="FVL125" s="349"/>
      <c r="FVM125" s="347"/>
      <c r="FVN125" s="180"/>
      <c r="FVO125" s="348"/>
      <c r="FVP125" s="349"/>
      <c r="FVQ125" s="347"/>
      <c r="FVR125" s="180"/>
      <c r="FVS125" s="348"/>
      <c r="FVT125" s="349"/>
      <c r="FVU125" s="347"/>
      <c r="FVV125" s="180"/>
      <c r="FVW125" s="348"/>
      <c r="FVX125" s="349"/>
      <c r="FVY125" s="347"/>
      <c r="FVZ125" s="180"/>
      <c r="FWA125" s="348"/>
      <c r="FWB125" s="349"/>
      <c r="FWC125" s="347"/>
      <c r="FWD125" s="180"/>
      <c r="FWE125" s="348"/>
      <c r="FWF125" s="349"/>
      <c r="FWG125" s="347"/>
      <c r="FWH125" s="180"/>
      <c r="FWI125" s="348"/>
      <c r="FWJ125" s="349"/>
      <c r="FWK125" s="347"/>
      <c r="FWL125" s="180"/>
      <c r="FWM125" s="348"/>
      <c r="FWN125" s="349"/>
      <c r="FWO125" s="347"/>
      <c r="FWP125" s="180"/>
      <c r="FWQ125" s="348"/>
      <c r="FWR125" s="349"/>
      <c r="FWS125" s="347"/>
      <c r="FWT125" s="180"/>
      <c r="FWU125" s="348"/>
      <c r="FWV125" s="349"/>
      <c r="FWW125" s="347"/>
      <c r="FWX125" s="180"/>
      <c r="FWY125" s="348"/>
      <c r="FWZ125" s="349"/>
      <c r="FXA125" s="347"/>
      <c r="FXB125" s="180"/>
      <c r="FXC125" s="348"/>
      <c r="FXD125" s="349"/>
      <c r="FXE125" s="347"/>
      <c r="FXF125" s="180"/>
      <c r="FXG125" s="348"/>
      <c r="FXH125" s="349"/>
      <c r="FXI125" s="347"/>
      <c r="FXJ125" s="180"/>
      <c r="FXK125" s="348"/>
      <c r="FXL125" s="349"/>
      <c r="FXM125" s="347"/>
      <c r="FXN125" s="180"/>
      <c r="FXO125" s="348"/>
      <c r="FXP125" s="349"/>
      <c r="FXQ125" s="347"/>
      <c r="FXR125" s="180"/>
      <c r="FXS125" s="348"/>
      <c r="FXT125" s="349"/>
      <c r="FXU125" s="347"/>
      <c r="FXV125" s="180"/>
      <c r="FXW125" s="348"/>
      <c r="FXX125" s="349"/>
      <c r="FXY125" s="347"/>
      <c r="FXZ125" s="180"/>
      <c r="FYA125" s="348"/>
      <c r="FYB125" s="349"/>
      <c r="FYC125" s="347"/>
      <c r="FYD125" s="180"/>
      <c r="FYE125" s="348"/>
      <c r="FYF125" s="349"/>
      <c r="FYG125" s="347"/>
      <c r="FYH125" s="180"/>
      <c r="FYI125" s="348"/>
      <c r="FYJ125" s="349"/>
      <c r="FYK125" s="347"/>
      <c r="FYL125" s="180"/>
      <c r="FYM125" s="348"/>
      <c r="FYN125" s="349"/>
      <c r="FYO125" s="347"/>
      <c r="FYP125" s="180"/>
      <c r="FYQ125" s="348"/>
      <c r="FYR125" s="349"/>
      <c r="FYS125" s="347"/>
      <c r="FYT125" s="180"/>
      <c r="FYU125" s="348"/>
      <c r="FYV125" s="349"/>
      <c r="FYW125" s="347"/>
      <c r="FYX125" s="180"/>
      <c r="FYY125" s="348"/>
      <c r="FYZ125" s="349"/>
      <c r="FZA125" s="347"/>
      <c r="FZB125" s="180"/>
      <c r="FZC125" s="348"/>
      <c r="FZD125" s="349"/>
      <c r="FZE125" s="347"/>
      <c r="FZF125" s="180"/>
      <c r="FZG125" s="348"/>
      <c r="FZH125" s="349"/>
      <c r="FZI125" s="347"/>
      <c r="FZJ125" s="180"/>
      <c r="FZK125" s="348"/>
      <c r="FZL125" s="349"/>
      <c r="FZM125" s="347"/>
      <c r="FZN125" s="180"/>
      <c r="FZO125" s="348"/>
      <c r="FZP125" s="349"/>
      <c r="FZQ125" s="347"/>
      <c r="FZR125" s="180"/>
      <c r="FZS125" s="348"/>
      <c r="FZT125" s="349"/>
      <c r="FZU125" s="347"/>
      <c r="FZV125" s="180"/>
      <c r="FZW125" s="348"/>
      <c r="FZX125" s="349"/>
      <c r="FZY125" s="347"/>
      <c r="FZZ125" s="180"/>
      <c r="GAA125" s="348"/>
      <c r="GAB125" s="349"/>
      <c r="GAC125" s="347"/>
      <c r="GAD125" s="180"/>
      <c r="GAE125" s="348"/>
      <c r="GAF125" s="349"/>
      <c r="GAG125" s="347"/>
      <c r="GAH125" s="180"/>
      <c r="GAI125" s="348"/>
      <c r="GAJ125" s="349"/>
      <c r="GAK125" s="347"/>
      <c r="GAL125" s="180"/>
      <c r="GAM125" s="348"/>
      <c r="GAN125" s="349"/>
      <c r="GAO125" s="347"/>
      <c r="GAP125" s="180"/>
      <c r="GAQ125" s="348"/>
      <c r="GAR125" s="349"/>
      <c r="GAS125" s="347"/>
      <c r="GAT125" s="180"/>
      <c r="GAU125" s="348"/>
      <c r="GAV125" s="349"/>
      <c r="GAW125" s="347"/>
      <c r="GAX125" s="180"/>
      <c r="GAY125" s="348"/>
      <c r="GAZ125" s="349"/>
      <c r="GBA125" s="347"/>
      <c r="GBB125" s="180"/>
      <c r="GBC125" s="348"/>
      <c r="GBD125" s="349"/>
      <c r="GBE125" s="347"/>
      <c r="GBF125" s="180"/>
      <c r="GBG125" s="348"/>
      <c r="GBH125" s="349"/>
      <c r="GBI125" s="347"/>
      <c r="GBJ125" s="180"/>
      <c r="GBK125" s="348"/>
      <c r="GBL125" s="349"/>
      <c r="GBM125" s="347"/>
      <c r="GBN125" s="180"/>
      <c r="GBO125" s="348"/>
      <c r="GBP125" s="349"/>
      <c r="GBQ125" s="347"/>
      <c r="GBR125" s="180"/>
      <c r="GBS125" s="348"/>
      <c r="GBT125" s="349"/>
      <c r="GBU125" s="347"/>
      <c r="GBV125" s="180"/>
      <c r="GBW125" s="348"/>
      <c r="GBX125" s="349"/>
      <c r="GBY125" s="347"/>
      <c r="GBZ125" s="180"/>
      <c r="GCA125" s="348"/>
      <c r="GCB125" s="349"/>
      <c r="GCC125" s="347"/>
      <c r="GCD125" s="180"/>
      <c r="GCE125" s="348"/>
      <c r="GCF125" s="349"/>
      <c r="GCG125" s="347"/>
      <c r="GCH125" s="180"/>
      <c r="GCI125" s="348"/>
      <c r="GCJ125" s="349"/>
      <c r="GCK125" s="347"/>
      <c r="GCL125" s="180"/>
      <c r="GCM125" s="348"/>
      <c r="GCN125" s="349"/>
      <c r="GCO125" s="347"/>
      <c r="GCP125" s="180"/>
      <c r="GCQ125" s="348"/>
      <c r="GCR125" s="349"/>
      <c r="GCS125" s="347"/>
      <c r="GCT125" s="180"/>
      <c r="GCU125" s="348"/>
      <c r="GCV125" s="349"/>
      <c r="GCW125" s="347"/>
      <c r="GCX125" s="180"/>
      <c r="GCY125" s="348"/>
      <c r="GCZ125" s="349"/>
      <c r="GDA125" s="347"/>
      <c r="GDB125" s="180"/>
      <c r="GDC125" s="348"/>
      <c r="GDD125" s="349"/>
      <c r="GDE125" s="347"/>
      <c r="GDF125" s="180"/>
      <c r="GDG125" s="348"/>
      <c r="GDH125" s="349"/>
      <c r="GDI125" s="347"/>
      <c r="GDJ125" s="180"/>
      <c r="GDK125" s="348"/>
      <c r="GDL125" s="349"/>
      <c r="GDM125" s="347"/>
      <c r="GDN125" s="180"/>
      <c r="GDO125" s="348"/>
      <c r="GDP125" s="349"/>
      <c r="GDQ125" s="347"/>
      <c r="GDR125" s="180"/>
      <c r="GDS125" s="348"/>
      <c r="GDT125" s="349"/>
      <c r="GDU125" s="347"/>
      <c r="GDV125" s="180"/>
      <c r="GDW125" s="348"/>
      <c r="GDX125" s="349"/>
      <c r="GDY125" s="347"/>
      <c r="GDZ125" s="180"/>
      <c r="GEA125" s="348"/>
      <c r="GEB125" s="349"/>
      <c r="GEC125" s="347"/>
      <c r="GED125" s="180"/>
      <c r="GEE125" s="348"/>
      <c r="GEF125" s="349"/>
      <c r="GEG125" s="347"/>
      <c r="GEH125" s="180"/>
      <c r="GEI125" s="348"/>
      <c r="GEJ125" s="349"/>
      <c r="GEK125" s="347"/>
      <c r="GEL125" s="180"/>
      <c r="GEM125" s="348"/>
      <c r="GEN125" s="349"/>
      <c r="GEO125" s="347"/>
      <c r="GEP125" s="180"/>
      <c r="GEQ125" s="348"/>
      <c r="GER125" s="349"/>
      <c r="GES125" s="347"/>
      <c r="GET125" s="180"/>
      <c r="GEU125" s="348"/>
      <c r="GEV125" s="349"/>
      <c r="GEW125" s="347"/>
      <c r="GEX125" s="180"/>
      <c r="GEY125" s="348"/>
      <c r="GEZ125" s="349"/>
      <c r="GFA125" s="347"/>
      <c r="GFB125" s="180"/>
      <c r="GFC125" s="348"/>
      <c r="GFD125" s="349"/>
      <c r="GFE125" s="347"/>
      <c r="GFF125" s="180"/>
      <c r="GFG125" s="348"/>
      <c r="GFH125" s="349"/>
      <c r="GFI125" s="347"/>
      <c r="GFJ125" s="180"/>
      <c r="GFK125" s="348"/>
      <c r="GFL125" s="349"/>
      <c r="GFM125" s="347"/>
      <c r="GFN125" s="180"/>
      <c r="GFO125" s="348"/>
      <c r="GFP125" s="349"/>
      <c r="GFQ125" s="347"/>
      <c r="GFR125" s="180"/>
      <c r="GFS125" s="348"/>
      <c r="GFT125" s="349"/>
      <c r="GFU125" s="347"/>
      <c r="GFV125" s="180"/>
      <c r="GFW125" s="348"/>
      <c r="GFX125" s="349"/>
      <c r="GFY125" s="347"/>
      <c r="GFZ125" s="180"/>
      <c r="GGA125" s="348"/>
      <c r="GGB125" s="349"/>
      <c r="GGC125" s="347"/>
      <c r="GGD125" s="180"/>
      <c r="GGE125" s="348"/>
      <c r="GGF125" s="349"/>
      <c r="GGG125" s="347"/>
      <c r="GGH125" s="180"/>
      <c r="GGI125" s="348"/>
      <c r="GGJ125" s="349"/>
      <c r="GGK125" s="347"/>
      <c r="GGL125" s="180"/>
      <c r="GGM125" s="348"/>
      <c r="GGN125" s="349"/>
      <c r="GGO125" s="347"/>
      <c r="GGP125" s="180"/>
      <c r="GGQ125" s="348"/>
      <c r="GGR125" s="349"/>
      <c r="GGS125" s="347"/>
      <c r="GGT125" s="180"/>
      <c r="GGU125" s="348"/>
      <c r="GGV125" s="349"/>
      <c r="GGW125" s="347"/>
      <c r="GGX125" s="180"/>
      <c r="GGY125" s="348"/>
      <c r="GGZ125" s="349"/>
      <c r="GHA125" s="347"/>
      <c r="GHB125" s="180"/>
      <c r="GHC125" s="348"/>
      <c r="GHD125" s="349"/>
      <c r="GHE125" s="347"/>
      <c r="GHF125" s="180"/>
      <c r="GHG125" s="348"/>
      <c r="GHH125" s="349"/>
      <c r="GHI125" s="347"/>
      <c r="GHJ125" s="180"/>
      <c r="GHK125" s="348"/>
      <c r="GHL125" s="349"/>
      <c r="GHM125" s="347"/>
      <c r="GHN125" s="180"/>
      <c r="GHO125" s="348"/>
      <c r="GHP125" s="349"/>
      <c r="GHQ125" s="347"/>
      <c r="GHR125" s="180"/>
      <c r="GHS125" s="348"/>
      <c r="GHT125" s="349"/>
      <c r="GHU125" s="347"/>
      <c r="GHV125" s="180"/>
      <c r="GHW125" s="348"/>
      <c r="GHX125" s="349"/>
      <c r="GHY125" s="347"/>
      <c r="GHZ125" s="180"/>
      <c r="GIA125" s="348"/>
      <c r="GIB125" s="349"/>
      <c r="GIC125" s="347"/>
      <c r="GID125" s="180"/>
      <c r="GIE125" s="348"/>
      <c r="GIF125" s="349"/>
      <c r="GIG125" s="347"/>
      <c r="GIH125" s="180"/>
      <c r="GII125" s="348"/>
      <c r="GIJ125" s="349"/>
      <c r="GIK125" s="347"/>
      <c r="GIL125" s="180"/>
      <c r="GIM125" s="348"/>
      <c r="GIN125" s="349"/>
      <c r="GIO125" s="347"/>
      <c r="GIP125" s="180"/>
      <c r="GIQ125" s="348"/>
      <c r="GIR125" s="349"/>
      <c r="GIS125" s="347"/>
      <c r="GIT125" s="180"/>
      <c r="GIU125" s="348"/>
      <c r="GIV125" s="349"/>
      <c r="GIW125" s="347"/>
      <c r="GIX125" s="180"/>
      <c r="GIY125" s="348"/>
      <c r="GIZ125" s="349"/>
      <c r="GJA125" s="347"/>
      <c r="GJB125" s="180"/>
      <c r="GJC125" s="348"/>
      <c r="GJD125" s="349"/>
      <c r="GJE125" s="347"/>
      <c r="GJF125" s="180"/>
      <c r="GJG125" s="348"/>
      <c r="GJH125" s="349"/>
      <c r="GJI125" s="347"/>
      <c r="GJJ125" s="180"/>
      <c r="GJK125" s="348"/>
      <c r="GJL125" s="349"/>
      <c r="GJM125" s="347"/>
      <c r="GJN125" s="180"/>
      <c r="GJO125" s="348"/>
      <c r="GJP125" s="349"/>
      <c r="GJQ125" s="347"/>
      <c r="GJR125" s="180"/>
      <c r="GJS125" s="348"/>
      <c r="GJT125" s="349"/>
      <c r="GJU125" s="347"/>
      <c r="GJV125" s="180"/>
      <c r="GJW125" s="348"/>
      <c r="GJX125" s="349"/>
      <c r="GJY125" s="347"/>
      <c r="GJZ125" s="180"/>
      <c r="GKA125" s="348"/>
      <c r="GKB125" s="349"/>
      <c r="GKC125" s="347"/>
      <c r="GKD125" s="180"/>
      <c r="GKE125" s="348"/>
      <c r="GKF125" s="349"/>
      <c r="GKG125" s="347"/>
      <c r="GKH125" s="180"/>
      <c r="GKI125" s="348"/>
      <c r="GKJ125" s="349"/>
      <c r="GKK125" s="347"/>
      <c r="GKL125" s="180"/>
      <c r="GKM125" s="348"/>
      <c r="GKN125" s="349"/>
      <c r="GKO125" s="347"/>
      <c r="GKP125" s="180"/>
      <c r="GKQ125" s="348"/>
      <c r="GKR125" s="349"/>
      <c r="GKS125" s="347"/>
      <c r="GKT125" s="180"/>
      <c r="GKU125" s="348"/>
      <c r="GKV125" s="349"/>
      <c r="GKW125" s="347"/>
      <c r="GKX125" s="180"/>
      <c r="GKY125" s="348"/>
      <c r="GKZ125" s="349"/>
      <c r="GLA125" s="347"/>
      <c r="GLB125" s="180"/>
      <c r="GLC125" s="348"/>
      <c r="GLD125" s="349"/>
      <c r="GLE125" s="347"/>
      <c r="GLF125" s="180"/>
      <c r="GLG125" s="348"/>
      <c r="GLH125" s="349"/>
      <c r="GLI125" s="347"/>
      <c r="GLJ125" s="180"/>
      <c r="GLK125" s="348"/>
      <c r="GLL125" s="349"/>
      <c r="GLM125" s="347"/>
      <c r="GLN125" s="180"/>
      <c r="GLO125" s="348"/>
      <c r="GLP125" s="349"/>
      <c r="GLQ125" s="347"/>
      <c r="GLR125" s="180"/>
      <c r="GLS125" s="348"/>
      <c r="GLT125" s="349"/>
      <c r="GLU125" s="347"/>
      <c r="GLV125" s="180"/>
      <c r="GLW125" s="348"/>
      <c r="GLX125" s="349"/>
      <c r="GLY125" s="347"/>
      <c r="GLZ125" s="180"/>
      <c r="GMA125" s="348"/>
      <c r="GMB125" s="349"/>
      <c r="GMC125" s="347"/>
      <c r="GMD125" s="180"/>
      <c r="GME125" s="348"/>
      <c r="GMF125" s="349"/>
      <c r="GMG125" s="347"/>
      <c r="GMH125" s="180"/>
      <c r="GMI125" s="348"/>
      <c r="GMJ125" s="349"/>
      <c r="GMK125" s="347"/>
      <c r="GML125" s="180"/>
      <c r="GMM125" s="348"/>
      <c r="GMN125" s="349"/>
      <c r="GMO125" s="347"/>
      <c r="GMP125" s="180"/>
      <c r="GMQ125" s="348"/>
      <c r="GMR125" s="349"/>
      <c r="GMS125" s="347"/>
      <c r="GMT125" s="180"/>
      <c r="GMU125" s="348"/>
      <c r="GMV125" s="349"/>
      <c r="GMW125" s="347"/>
      <c r="GMX125" s="180"/>
      <c r="GMY125" s="348"/>
      <c r="GMZ125" s="349"/>
      <c r="GNA125" s="347"/>
      <c r="GNB125" s="180"/>
      <c r="GNC125" s="348"/>
      <c r="GND125" s="349"/>
      <c r="GNE125" s="347"/>
      <c r="GNF125" s="180"/>
      <c r="GNG125" s="348"/>
      <c r="GNH125" s="349"/>
      <c r="GNI125" s="347"/>
      <c r="GNJ125" s="180"/>
      <c r="GNK125" s="348"/>
      <c r="GNL125" s="349"/>
      <c r="GNM125" s="347"/>
      <c r="GNN125" s="180"/>
      <c r="GNO125" s="348"/>
      <c r="GNP125" s="349"/>
      <c r="GNQ125" s="347"/>
      <c r="GNR125" s="180"/>
      <c r="GNS125" s="348"/>
      <c r="GNT125" s="349"/>
      <c r="GNU125" s="347"/>
      <c r="GNV125" s="180"/>
      <c r="GNW125" s="348"/>
      <c r="GNX125" s="349"/>
      <c r="GNY125" s="347"/>
      <c r="GNZ125" s="180"/>
      <c r="GOA125" s="348"/>
      <c r="GOB125" s="349"/>
      <c r="GOC125" s="347"/>
      <c r="GOD125" s="180"/>
      <c r="GOE125" s="348"/>
      <c r="GOF125" s="349"/>
      <c r="GOG125" s="347"/>
      <c r="GOH125" s="180"/>
      <c r="GOI125" s="348"/>
      <c r="GOJ125" s="349"/>
      <c r="GOK125" s="347"/>
      <c r="GOL125" s="180"/>
      <c r="GOM125" s="348"/>
      <c r="GON125" s="349"/>
      <c r="GOO125" s="347"/>
      <c r="GOP125" s="180"/>
      <c r="GOQ125" s="348"/>
      <c r="GOR125" s="349"/>
      <c r="GOS125" s="347"/>
      <c r="GOT125" s="180"/>
      <c r="GOU125" s="348"/>
      <c r="GOV125" s="349"/>
      <c r="GOW125" s="347"/>
      <c r="GOX125" s="180"/>
      <c r="GOY125" s="348"/>
      <c r="GOZ125" s="349"/>
      <c r="GPA125" s="347"/>
      <c r="GPB125" s="180"/>
      <c r="GPC125" s="348"/>
      <c r="GPD125" s="349"/>
      <c r="GPE125" s="347"/>
      <c r="GPF125" s="180"/>
      <c r="GPG125" s="348"/>
      <c r="GPH125" s="349"/>
      <c r="GPI125" s="347"/>
      <c r="GPJ125" s="180"/>
      <c r="GPK125" s="348"/>
      <c r="GPL125" s="349"/>
      <c r="GPM125" s="347"/>
      <c r="GPN125" s="180"/>
      <c r="GPO125" s="348"/>
      <c r="GPP125" s="349"/>
      <c r="GPQ125" s="347"/>
      <c r="GPR125" s="180"/>
      <c r="GPS125" s="348"/>
      <c r="GPT125" s="349"/>
      <c r="GPU125" s="347"/>
      <c r="GPV125" s="180"/>
      <c r="GPW125" s="348"/>
      <c r="GPX125" s="349"/>
      <c r="GPY125" s="347"/>
      <c r="GPZ125" s="180"/>
      <c r="GQA125" s="348"/>
      <c r="GQB125" s="349"/>
      <c r="GQC125" s="347"/>
      <c r="GQD125" s="180"/>
      <c r="GQE125" s="348"/>
      <c r="GQF125" s="349"/>
      <c r="GQG125" s="347"/>
      <c r="GQH125" s="180"/>
      <c r="GQI125" s="348"/>
      <c r="GQJ125" s="349"/>
      <c r="GQK125" s="347"/>
      <c r="GQL125" s="180"/>
      <c r="GQM125" s="348"/>
      <c r="GQN125" s="349"/>
      <c r="GQO125" s="347"/>
      <c r="GQP125" s="180"/>
      <c r="GQQ125" s="348"/>
      <c r="GQR125" s="349"/>
      <c r="GQS125" s="347"/>
      <c r="GQT125" s="180"/>
      <c r="GQU125" s="348"/>
      <c r="GQV125" s="349"/>
      <c r="GQW125" s="347"/>
      <c r="GQX125" s="180"/>
      <c r="GQY125" s="348"/>
      <c r="GQZ125" s="349"/>
      <c r="GRA125" s="347"/>
      <c r="GRB125" s="180"/>
      <c r="GRC125" s="348"/>
      <c r="GRD125" s="349"/>
      <c r="GRE125" s="347"/>
      <c r="GRF125" s="180"/>
      <c r="GRG125" s="348"/>
      <c r="GRH125" s="349"/>
      <c r="GRI125" s="347"/>
      <c r="GRJ125" s="180"/>
      <c r="GRK125" s="348"/>
      <c r="GRL125" s="349"/>
      <c r="GRM125" s="347"/>
      <c r="GRN125" s="180"/>
      <c r="GRO125" s="348"/>
      <c r="GRP125" s="349"/>
      <c r="GRQ125" s="347"/>
      <c r="GRR125" s="180"/>
      <c r="GRS125" s="348"/>
      <c r="GRT125" s="349"/>
      <c r="GRU125" s="347"/>
      <c r="GRV125" s="180"/>
      <c r="GRW125" s="348"/>
      <c r="GRX125" s="349"/>
      <c r="GRY125" s="347"/>
      <c r="GRZ125" s="180"/>
      <c r="GSA125" s="348"/>
      <c r="GSB125" s="349"/>
      <c r="GSC125" s="347"/>
      <c r="GSD125" s="180"/>
      <c r="GSE125" s="348"/>
      <c r="GSF125" s="349"/>
      <c r="GSG125" s="347"/>
      <c r="GSH125" s="180"/>
      <c r="GSI125" s="348"/>
      <c r="GSJ125" s="349"/>
      <c r="GSK125" s="347"/>
      <c r="GSL125" s="180"/>
      <c r="GSM125" s="348"/>
      <c r="GSN125" s="349"/>
      <c r="GSO125" s="347"/>
      <c r="GSP125" s="180"/>
      <c r="GSQ125" s="348"/>
      <c r="GSR125" s="349"/>
      <c r="GSS125" s="347"/>
      <c r="GST125" s="180"/>
      <c r="GSU125" s="348"/>
      <c r="GSV125" s="349"/>
      <c r="GSW125" s="347"/>
      <c r="GSX125" s="180"/>
      <c r="GSY125" s="348"/>
      <c r="GSZ125" s="349"/>
      <c r="GTA125" s="347"/>
      <c r="GTB125" s="180"/>
      <c r="GTC125" s="348"/>
      <c r="GTD125" s="349"/>
      <c r="GTE125" s="347"/>
      <c r="GTF125" s="180"/>
      <c r="GTG125" s="348"/>
      <c r="GTH125" s="349"/>
      <c r="GTI125" s="347"/>
      <c r="GTJ125" s="180"/>
      <c r="GTK125" s="348"/>
      <c r="GTL125" s="349"/>
      <c r="GTM125" s="347"/>
      <c r="GTN125" s="180"/>
      <c r="GTO125" s="348"/>
      <c r="GTP125" s="349"/>
      <c r="GTQ125" s="347"/>
      <c r="GTR125" s="180"/>
      <c r="GTS125" s="348"/>
      <c r="GTT125" s="349"/>
      <c r="GTU125" s="347"/>
      <c r="GTV125" s="180"/>
      <c r="GTW125" s="348"/>
      <c r="GTX125" s="349"/>
      <c r="GTY125" s="347"/>
      <c r="GTZ125" s="180"/>
      <c r="GUA125" s="348"/>
      <c r="GUB125" s="349"/>
      <c r="GUC125" s="347"/>
      <c r="GUD125" s="180"/>
      <c r="GUE125" s="348"/>
      <c r="GUF125" s="349"/>
      <c r="GUG125" s="347"/>
      <c r="GUH125" s="180"/>
      <c r="GUI125" s="348"/>
      <c r="GUJ125" s="349"/>
      <c r="GUK125" s="347"/>
      <c r="GUL125" s="180"/>
      <c r="GUM125" s="348"/>
      <c r="GUN125" s="349"/>
      <c r="GUO125" s="347"/>
      <c r="GUP125" s="180"/>
      <c r="GUQ125" s="348"/>
      <c r="GUR125" s="349"/>
      <c r="GUS125" s="347"/>
      <c r="GUT125" s="180"/>
      <c r="GUU125" s="348"/>
      <c r="GUV125" s="349"/>
      <c r="GUW125" s="347"/>
      <c r="GUX125" s="180"/>
      <c r="GUY125" s="348"/>
      <c r="GUZ125" s="349"/>
      <c r="GVA125" s="347"/>
      <c r="GVB125" s="180"/>
      <c r="GVC125" s="348"/>
      <c r="GVD125" s="349"/>
      <c r="GVE125" s="347"/>
      <c r="GVF125" s="180"/>
      <c r="GVG125" s="348"/>
      <c r="GVH125" s="349"/>
      <c r="GVI125" s="347"/>
      <c r="GVJ125" s="180"/>
      <c r="GVK125" s="348"/>
      <c r="GVL125" s="349"/>
      <c r="GVM125" s="347"/>
      <c r="GVN125" s="180"/>
      <c r="GVO125" s="348"/>
      <c r="GVP125" s="349"/>
      <c r="GVQ125" s="347"/>
      <c r="GVR125" s="180"/>
      <c r="GVS125" s="348"/>
      <c r="GVT125" s="349"/>
      <c r="GVU125" s="347"/>
      <c r="GVV125" s="180"/>
      <c r="GVW125" s="348"/>
      <c r="GVX125" s="349"/>
      <c r="GVY125" s="347"/>
      <c r="GVZ125" s="180"/>
      <c r="GWA125" s="348"/>
      <c r="GWB125" s="349"/>
      <c r="GWC125" s="347"/>
      <c r="GWD125" s="180"/>
      <c r="GWE125" s="348"/>
      <c r="GWF125" s="349"/>
      <c r="GWG125" s="347"/>
      <c r="GWH125" s="180"/>
      <c r="GWI125" s="348"/>
      <c r="GWJ125" s="349"/>
      <c r="GWK125" s="347"/>
      <c r="GWL125" s="180"/>
      <c r="GWM125" s="348"/>
      <c r="GWN125" s="349"/>
      <c r="GWO125" s="347"/>
      <c r="GWP125" s="180"/>
      <c r="GWQ125" s="348"/>
      <c r="GWR125" s="349"/>
      <c r="GWS125" s="347"/>
      <c r="GWT125" s="180"/>
      <c r="GWU125" s="348"/>
      <c r="GWV125" s="349"/>
      <c r="GWW125" s="347"/>
      <c r="GWX125" s="180"/>
      <c r="GWY125" s="348"/>
      <c r="GWZ125" s="349"/>
      <c r="GXA125" s="347"/>
      <c r="GXB125" s="180"/>
      <c r="GXC125" s="348"/>
      <c r="GXD125" s="349"/>
      <c r="GXE125" s="347"/>
      <c r="GXF125" s="180"/>
      <c r="GXG125" s="348"/>
      <c r="GXH125" s="349"/>
      <c r="GXI125" s="347"/>
      <c r="GXJ125" s="180"/>
      <c r="GXK125" s="348"/>
      <c r="GXL125" s="349"/>
      <c r="GXM125" s="347"/>
      <c r="GXN125" s="180"/>
      <c r="GXO125" s="348"/>
      <c r="GXP125" s="349"/>
      <c r="GXQ125" s="347"/>
      <c r="GXR125" s="180"/>
      <c r="GXS125" s="348"/>
      <c r="GXT125" s="349"/>
      <c r="GXU125" s="347"/>
      <c r="GXV125" s="180"/>
      <c r="GXW125" s="348"/>
      <c r="GXX125" s="349"/>
      <c r="GXY125" s="347"/>
      <c r="GXZ125" s="180"/>
      <c r="GYA125" s="348"/>
      <c r="GYB125" s="349"/>
      <c r="GYC125" s="347"/>
      <c r="GYD125" s="180"/>
      <c r="GYE125" s="348"/>
      <c r="GYF125" s="349"/>
      <c r="GYG125" s="347"/>
      <c r="GYH125" s="180"/>
      <c r="GYI125" s="348"/>
      <c r="GYJ125" s="349"/>
      <c r="GYK125" s="347"/>
      <c r="GYL125" s="180"/>
      <c r="GYM125" s="348"/>
      <c r="GYN125" s="349"/>
      <c r="GYO125" s="347"/>
      <c r="GYP125" s="180"/>
      <c r="GYQ125" s="348"/>
      <c r="GYR125" s="349"/>
      <c r="GYS125" s="347"/>
      <c r="GYT125" s="180"/>
      <c r="GYU125" s="348"/>
      <c r="GYV125" s="349"/>
      <c r="GYW125" s="347"/>
      <c r="GYX125" s="180"/>
      <c r="GYY125" s="348"/>
      <c r="GYZ125" s="349"/>
      <c r="GZA125" s="347"/>
      <c r="GZB125" s="180"/>
      <c r="GZC125" s="348"/>
      <c r="GZD125" s="349"/>
      <c r="GZE125" s="347"/>
      <c r="GZF125" s="180"/>
      <c r="GZG125" s="348"/>
      <c r="GZH125" s="349"/>
      <c r="GZI125" s="347"/>
      <c r="GZJ125" s="180"/>
      <c r="GZK125" s="348"/>
      <c r="GZL125" s="349"/>
      <c r="GZM125" s="347"/>
      <c r="GZN125" s="180"/>
      <c r="GZO125" s="348"/>
      <c r="GZP125" s="349"/>
      <c r="GZQ125" s="347"/>
      <c r="GZR125" s="180"/>
      <c r="GZS125" s="348"/>
      <c r="GZT125" s="349"/>
      <c r="GZU125" s="347"/>
      <c r="GZV125" s="180"/>
      <c r="GZW125" s="348"/>
      <c r="GZX125" s="349"/>
      <c r="GZY125" s="347"/>
      <c r="GZZ125" s="180"/>
      <c r="HAA125" s="348"/>
      <c r="HAB125" s="349"/>
      <c r="HAC125" s="347"/>
      <c r="HAD125" s="180"/>
      <c r="HAE125" s="348"/>
      <c r="HAF125" s="349"/>
      <c r="HAG125" s="347"/>
      <c r="HAH125" s="180"/>
      <c r="HAI125" s="348"/>
      <c r="HAJ125" s="349"/>
      <c r="HAK125" s="347"/>
      <c r="HAL125" s="180"/>
      <c r="HAM125" s="348"/>
      <c r="HAN125" s="349"/>
      <c r="HAO125" s="347"/>
      <c r="HAP125" s="180"/>
      <c r="HAQ125" s="348"/>
      <c r="HAR125" s="349"/>
      <c r="HAS125" s="347"/>
      <c r="HAT125" s="180"/>
      <c r="HAU125" s="348"/>
      <c r="HAV125" s="349"/>
      <c r="HAW125" s="347"/>
      <c r="HAX125" s="180"/>
      <c r="HAY125" s="348"/>
      <c r="HAZ125" s="349"/>
      <c r="HBA125" s="347"/>
      <c r="HBB125" s="180"/>
      <c r="HBC125" s="348"/>
      <c r="HBD125" s="349"/>
      <c r="HBE125" s="347"/>
      <c r="HBF125" s="180"/>
      <c r="HBG125" s="348"/>
      <c r="HBH125" s="349"/>
      <c r="HBI125" s="347"/>
      <c r="HBJ125" s="180"/>
      <c r="HBK125" s="348"/>
      <c r="HBL125" s="349"/>
      <c r="HBM125" s="347"/>
      <c r="HBN125" s="180"/>
      <c r="HBO125" s="348"/>
      <c r="HBP125" s="349"/>
      <c r="HBQ125" s="347"/>
      <c r="HBR125" s="180"/>
      <c r="HBS125" s="348"/>
      <c r="HBT125" s="349"/>
      <c r="HBU125" s="347"/>
      <c r="HBV125" s="180"/>
      <c r="HBW125" s="348"/>
      <c r="HBX125" s="349"/>
      <c r="HBY125" s="347"/>
      <c r="HBZ125" s="180"/>
      <c r="HCA125" s="348"/>
      <c r="HCB125" s="349"/>
      <c r="HCC125" s="347"/>
      <c r="HCD125" s="180"/>
      <c r="HCE125" s="348"/>
      <c r="HCF125" s="349"/>
      <c r="HCG125" s="347"/>
      <c r="HCH125" s="180"/>
      <c r="HCI125" s="348"/>
      <c r="HCJ125" s="349"/>
      <c r="HCK125" s="347"/>
      <c r="HCL125" s="180"/>
      <c r="HCM125" s="348"/>
      <c r="HCN125" s="349"/>
      <c r="HCO125" s="347"/>
      <c r="HCP125" s="180"/>
      <c r="HCQ125" s="348"/>
      <c r="HCR125" s="349"/>
      <c r="HCS125" s="347"/>
      <c r="HCT125" s="180"/>
      <c r="HCU125" s="348"/>
      <c r="HCV125" s="349"/>
      <c r="HCW125" s="347"/>
      <c r="HCX125" s="180"/>
      <c r="HCY125" s="348"/>
      <c r="HCZ125" s="349"/>
      <c r="HDA125" s="347"/>
      <c r="HDB125" s="180"/>
      <c r="HDC125" s="348"/>
      <c r="HDD125" s="349"/>
      <c r="HDE125" s="347"/>
      <c r="HDF125" s="180"/>
      <c r="HDG125" s="348"/>
      <c r="HDH125" s="349"/>
      <c r="HDI125" s="347"/>
      <c r="HDJ125" s="180"/>
      <c r="HDK125" s="348"/>
      <c r="HDL125" s="349"/>
      <c r="HDM125" s="347"/>
      <c r="HDN125" s="180"/>
      <c r="HDO125" s="348"/>
      <c r="HDP125" s="349"/>
      <c r="HDQ125" s="347"/>
      <c r="HDR125" s="180"/>
      <c r="HDS125" s="348"/>
      <c r="HDT125" s="349"/>
      <c r="HDU125" s="347"/>
      <c r="HDV125" s="180"/>
      <c r="HDW125" s="348"/>
      <c r="HDX125" s="349"/>
      <c r="HDY125" s="347"/>
      <c r="HDZ125" s="180"/>
      <c r="HEA125" s="348"/>
      <c r="HEB125" s="349"/>
      <c r="HEC125" s="347"/>
      <c r="HED125" s="180"/>
      <c r="HEE125" s="348"/>
      <c r="HEF125" s="349"/>
      <c r="HEG125" s="347"/>
      <c r="HEH125" s="180"/>
      <c r="HEI125" s="348"/>
      <c r="HEJ125" s="349"/>
      <c r="HEK125" s="347"/>
      <c r="HEL125" s="180"/>
      <c r="HEM125" s="348"/>
      <c r="HEN125" s="349"/>
      <c r="HEO125" s="347"/>
      <c r="HEP125" s="180"/>
      <c r="HEQ125" s="348"/>
      <c r="HER125" s="349"/>
      <c r="HES125" s="347"/>
      <c r="HET125" s="180"/>
      <c r="HEU125" s="348"/>
      <c r="HEV125" s="349"/>
      <c r="HEW125" s="347"/>
      <c r="HEX125" s="180"/>
      <c r="HEY125" s="348"/>
      <c r="HEZ125" s="349"/>
      <c r="HFA125" s="347"/>
      <c r="HFB125" s="180"/>
      <c r="HFC125" s="348"/>
      <c r="HFD125" s="349"/>
      <c r="HFE125" s="347"/>
      <c r="HFF125" s="180"/>
      <c r="HFG125" s="348"/>
      <c r="HFH125" s="349"/>
      <c r="HFI125" s="347"/>
      <c r="HFJ125" s="180"/>
      <c r="HFK125" s="348"/>
      <c r="HFL125" s="349"/>
      <c r="HFM125" s="347"/>
      <c r="HFN125" s="180"/>
      <c r="HFO125" s="348"/>
      <c r="HFP125" s="349"/>
      <c r="HFQ125" s="347"/>
      <c r="HFR125" s="180"/>
      <c r="HFS125" s="348"/>
      <c r="HFT125" s="349"/>
      <c r="HFU125" s="347"/>
      <c r="HFV125" s="180"/>
      <c r="HFW125" s="348"/>
      <c r="HFX125" s="349"/>
      <c r="HFY125" s="347"/>
      <c r="HFZ125" s="180"/>
      <c r="HGA125" s="348"/>
      <c r="HGB125" s="349"/>
      <c r="HGC125" s="347"/>
      <c r="HGD125" s="180"/>
      <c r="HGE125" s="348"/>
      <c r="HGF125" s="349"/>
      <c r="HGG125" s="347"/>
      <c r="HGH125" s="180"/>
      <c r="HGI125" s="348"/>
      <c r="HGJ125" s="349"/>
      <c r="HGK125" s="347"/>
      <c r="HGL125" s="180"/>
      <c r="HGM125" s="348"/>
      <c r="HGN125" s="349"/>
      <c r="HGO125" s="347"/>
      <c r="HGP125" s="180"/>
      <c r="HGQ125" s="348"/>
      <c r="HGR125" s="349"/>
      <c r="HGS125" s="347"/>
      <c r="HGT125" s="180"/>
      <c r="HGU125" s="348"/>
      <c r="HGV125" s="349"/>
      <c r="HGW125" s="347"/>
      <c r="HGX125" s="180"/>
      <c r="HGY125" s="348"/>
      <c r="HGZ125" s="349"/>
      <c r="HHA125" s="347"/>
      <c r="HHB125" s="180"/>
      <c r="HHC125" s="348"/>
      <c r="HHD125" s="349"/>
      <c r="HHE125" s="347"/>
      <c r="HHF125" s="180"/>
      <c r="HHG125" s="348"/>
      <c r="HHH125" s="349"/>
      <c r="HHI125" s="347"/>
      <c r="HHJ125" s="180"/>
      <c r="HHK125" s="348"/>
      <c r="HHL125" s="349"/>
      <c r="HHM125" s="347"/>
      <c r="HHN125" s="180"/>
      <c r="HHO125" s="348"/>
      <c r="HHP125" s="349"/>
      <c r="HHQ125" s="347"/>
      <c r="HHR125" s="180"/>
      <c r="HHS125" s="348"/>
      <c r="HHT125" s="349"/>
      <c r="HHU125" s="347"/>
      <c r="HHV125" s="180"/>
      <c r="HHW125" s="348"/>
      <c r="HHX125" s="349"/>
      <c r="HHY125" s="347"/>
      <c r="HHZ125" s="180"/>
      <c r="HIA125" s="348"/>
      <c r="HIB125" s="349"/>
      <c r="HIC125" s="347"/>
      <c r="HID125" s="180"/>
      <c r="HIE125" s="348"/>
      <c r="HIF125" s="349"/>
      <c r="HIG125" s="347"/>
      <c r="HIH125" s="180"/>
      <c r="HII125" s="348"/>
      <c r="HIJ125" s="349"/>
      <c r="HIK125" s="347"/>
      <c r="HIL125" s="180"/>
      <c r="HIM125" s="348"/>
      <c r="HIN125" s="349"/>
      <c r="HIO125" s="347"/>
      <c r="HIP125" s="180"/>
      <c r="HIQ125" s="348"/>
      <c r="HIR125" s="349"/>
      <c r="HIS125" s="347"/>
      <c r="HIT125" s="180"/>
      <c r="HIU125" s="348"/>
      <c r="HIV125" s="349"/>
      <c r="HIW125" s="347"/>
      <c r="HIX125" s="180"/>
      <c r="HIY125" s="348"/>
      <c r="HIZ125" s="349"/>
      <c r="HJA125" s="347"/>
      <c r="HJB125" s="180"/>
      <c r="HJC125" s="348"/>
      <c r="HJD125" s="349"/>
      <c r="HJE125" s="347"/>
      <c r="HJF125" s="180"/>
      <c r="HJG125" s="348"/>
      <c r="HJH125" s="349"/>
      <c r="HJI125" s="347"/>
      <c r="HJJ125" s="180"/>
      <c r="HJK125" s="348"/>
      <c r="HJL125" s="349"/>
      <c r="HJM125" s="347"/>
      <c r="HJN125" s="180"/>
      <c r="HJO125" s="348"/>
      <c r="HJP125" s="349"/>
      <c r="HJQ125" s="347"/>
      <c r="HJR125" s="180"/>
      <c r="HJS125" s="348"/>
      <c r="HJT125" s="349"/>
      <c r="HJU125" s="347"/>
      <c r="HJV125" s="180"/>
      <c r="HJW125" s="348"/>
      <c r="HJX125" s="349"/>
      <c r="HJY125" s="347"/>
      <c r="HJZ125" s="180"/>
      <c r="HKA125" s="348"/>
      <c r="HKB125" s="349"/>
      <c r="HKC125" s="347"/>
      <c r="HKD125" s="180"/>
      <c r="HKE125" s="348"/>
      <c r="HKF125" s="349"/>
      <c r="HKG125" s="347"/>
      <c r="HKH125" s="180"/>
      <c r="HKI125" s="348"/>
      <c r="HKJ125" s="349"/>
      <c r="HKK125" s="347"/>
      <c r="HKL125" s="180"/>
      <c r="HKM125" s="348"/>
      <c r="HKN125" s="349"/>
      <c r="HKO125" s="347"/>
      <c r="HKP125" s="180"/>
      <c r="HKQ125" s="348"/>
      <c r="HKR125" s="349"/>
      <c r="HKS125" s="347"/>
      <c r="HKT125" s="180"/>
      <c r="HKU125" s="348"/>
      <c r="HKV125" s="349"/>
      <c r="HKW125" s="347"/>
      <c r="HKX125" s="180"/>
      <c r="HKY125" s="348"/>
      <c r="HKZ125" s="349"/>
      <c r="HLA125" s="347"/>
      <c r="HLB125" s="180"/>
      <c r="HLC125" s="348"/>
      <c r="HLD125" s="349"/>
      <c r="HLE125" s="347"/>
      <c r="HLF125" s="180"/>
      <c r="HLG125" s="348"/>
      <c r="HLH125" s="349"/>
      <c r="HLI125" s="347"/>
      <c r="HLJ125" s="180"/>
      <c r="HLK125" s="348"/>
      <c r="HLL125" s="349"/>
      <c r="HLM125" s="347"/>
      <c r="HLN125" s="180"/>
      <c r="HLO125" s="348"/>
      <c r="HLP125" s="349"/>
      <c r="HLQ125" s="347"/>
      <c r="HLR125" s="180"/>
      <c r="HLS125" s="348"/>
      <c r="HLT125" s="349"/>
      <c r="HLU125" s="347"/>
      <c r="HLV125" s="180"/>
      <c r="HLW125" s="348"/>
      <c r="HLX125" s="349"/>
      <c r="HLY125" s="347"/>
      <c r="HLZ125" s="180"/>
      <c r="HMA125" s="348"/>
      <c r="HMB125" s="349"/>
      <c r="HMC125" s="347"/>
      <c r="HMD125" s="180"/>
      <c r="HME125" s="348"/>
      <c r="HMF125" s="349"/>
      <c r="HMG125" s="347"/>
      <c r="HMH125" s="180"/>
      <c r="HMI125" s="348"/>
      <c r="HMJ125" s="349"/>
      <c r="HMK125" s="347"/>
      <c r="HML125" s="180"/>
      <c r="HMM125" s="348"/>
      <c r="HMN125" s="349"/>
      <c r="HMO125" s="347"/>
      <c r="HMP125" s="180"/>
      <c r="HMQ125" s="348"/>
      <c r="HMR125" s="349"/>
      <c r="HMS125" s="347"/>
      <c r="HMT125" s="180"/>
      <c r="HMU125" s="348"/>
      <c r="HMV125" s="349"/>
      <c r="HMW125" s="347"/>
      <c r="HMX125" s="180"/>
      <c r="HMY125" s="348"/>
      <c r="HMZ125" s="349"/>
      <c r="HNA125" s="347"/>
      <c r="HNB125" s="180"/>
      <c r="HNC125" s="348"/>
      <c r="HND125" s="349"/>
      <c r="HNE125" s="347"/>
      <c r="HNF125" s="180"/>
      <c r="HNG125" s="348"/>
      <c r="HNH125" s="349"/>
      <c r="HNI125" s="347"/>
      <c r="HNJ125" s="180"/>
      <c r="HNK125" s="348"/>
      <c r="HNL125" s="349"/>
      <c r="HNM125" s="347"/>
      <c r="HNN125" s="180"/>
      <c r="HNO125" s="348"/>
      <c r="HNP125" s="349"/>
      <c r="HNQ125" s="347"/>
      <c r="HNR125" s="180"/>
      <c r="HNS125" s="348"/>
      <c r="HNT125" s="349"/>
      <c r="HNU125" s="347"/>
      <c r="HNV125" s="180"/>
      <c r="HNW125" s="348"/>
      <c r="HNX125" s="349"/>
      <c r="HNY125" s="347"/>
      <c r="HNZ125" s="180"/>
      <c r="HOA125" s="348"/>
      <c r="HOB125" s="349"/>
      <c r="HOC125" s="347"/>
      <c r="HOD125" s="180"/>
      <c r="HOE125" s="348"/>
      <c r="HOF125" s="349"/>
      <c r="HOG125" s="347"/>
      <c r="HOH125" s="180"/>
      <c r="HOI125" s="348"/>
      <c r="HOJ125" s="349"/>
      <c r="HOK125" s="347"/>
      <c r="HOL125" s="180"/>
      <c r="HOM125" s="348"/>
      <c r="HON125" s="349"/>
      <c r="HOO125" s="347"/>
      <c r="HOP125" s="180"/>
      <c r="HOQ125" s="348"/>
      <c r="HOR125" s="349"/>
      <c r="HOS125" s="347"/>
      <c r="HOT125" s="180"/>
      <c r="HOU125" s="348"/>
      <c r="HOV125" s="349"/>
      <c r="HOW125" s="347"/>
      <c r="HOX125" s="180"/>
      <c r="HOY125" s="348"/>
      <c r="HOZ125" s="349"/>
      <c r="HPA125" s="347"/>
      <c r="HPB125" s="180"/>
      <c r="HPC125" s="348"/>
      <c r="HPD125" s="349"/>
      <c r="HPE125" s="347"/>
      <c r="HPF125" s="180"/>
      <c r="HPG125" s="348"/>
      <c r="HPH125" s="349"/>
      <c r="HPI125" s="347"/>
      <c r="HPJ125" s="180"/>
      <c r="HPK125" s="348"/>
      <c r="HPL125" s="349"/>
      <c r="HPM125" s="347"/>
      <c r="HPN125" s="180"/>
      <c r="HPO125" s="348"/>
      <c r="HPP125" s="349"/>
      <c r="HPQ125" s="347"/>
      <c r="HPR125" s="180"/>
      <c r="HPS125" s="348"/>
      <c r="HPT125" s="349"/>
      <c r="HPU125" s="347"/>
      <c r="HPV125" s="180"/>
      <c r="HPW125" s="348"/>
      <c r="HPX125" s="349"/>
      <c r="HPY125" s="347"/>
      <c r="HPZ125" s="180"/>
      <c r="HQA125" s="348"/>
      <c r="HQB125" s="349"/>
      <c r="HQC125" s="347"/>
      <c r="HQD125" s="180"/>
      <c r="HQE125" s="348"/>
      <c r="HQF125" s="349"/>
      <c r="HQG125" s="347"/>
      <c r="HQH125" s="180"/>
      <c r="HQI125" s="348"/>
      <c r="HQJ125" s="349"/>
      <c r="HQK125" s="347"/>
      <c r="HQL125" s="180"/>
      <c r="HQM125" s="348"/>
      <c r="HQN125" s="349"/>
      <c r="HQO125" s="347"/>
      <c r="HQP125" s="180"/>
      <c r="HQQ125" s="348"/>
      <c r="HQR125" s="349"/>
      <c r="HQS125" s="347"/>
      <c r="HQT125" s="180"/>
      <c r="HQU125" s="348"/>
      <c r="HQV125" s="349"/>
      <c r="HQW125" s="347"/>
      <c r="HQX125" s="180"/>
      <c r="HQY125" s="348"/>
      <c r="HQZ125" s="349"/>
      <c r="HRA125" s="347"/>
      <c r="HRB125" s="180"/>
      <c r="HRC125" s="348"/>
      <c r="HRD125" s="349"/>
      <c r="HRE125" s="347"/>
      <c r="HRF125" s="180"/>
      <c r="HRG125" s="348"/>
      <c r="HRH125" s="349"/>
      <c r="HRI125" s="347"/>
      <c r="HRJ125" s="180"/>
      <c r="HRK125" s="348"/>
      <c r="HRL125" s="349"/>
      <c r="HRM125" s="347"/>
      <c r="HRN125" s="180"/>
      <c r="HRO125" s="348"/>
      <c r="HRP125" s="349"/>
      <c r="HRQ125" s="347"/>
      <c r="HRR125" s="180"/>
      <c r="HRS125" s="348"/>
      <c r="HRT125" s="349"/>
      <c r="HRU125" s="347"/>
      <c r="HRV125" s="180"/>
      <c r="HRW125" s="348"/>
      <c r="HRX125" s="349"/>
      <c r="HRY125" s="347"/>
      <c r="HRZ125" s="180"/>
      <c r="HSA125" s="348"/>
      <c r="HSB125" s="349"/>
      <c r="HSC125" s="347"/>
      <c r="HSD125" s="180"/>
      <c r="HSE125" s="348"/>
      <c r="HSF125" s="349"/>
      <c r="HSG125" s="347"/>
      <c r="HSH125" s="180"/>
      <c r="HSI125" s="348"/>
      <c r="HSJ125" s="349"/>
      <c r="HSK125" s="347"/>
      <c r="HSL125" s="180"/>
      <c r="HSM125" s="348"/>
      <c r="HSN125" s="349"/>
      <c r="HSO125" s="347"/>
      <c r="HSP125" s="180"/>
      <c r="HSQ125" s="348"/>
      <c r="HSR125" s="349"/>
      <c r="HSS125" s="347"/>
      <c r="HST125" s="180"/>
      <c r="HSU125" s="348"/>
      <c r="HSV125" s="349"/>
      <c r="HSW125" s="347"/>
      <c r="HSX125" s="180"/>
      <c r="HSY125" s="348"/>
      <c r="HSZ125" s="349"/>
      <c r="HTA125" s="347"/>
      <c r="HTB125" s="180"/>
      <c r="HTC125" s="348"/>
      <c r="HTD125" s="349"/>
      <c r="HTE125" s="347"/>
      <c r="HTF125" s="180"/>
      <c r="HTG125" s="348"/>
      <c r="HTH125" s="349"/>
      <c r="HTI125" s="347"/>
      <c r="HTJ125" s="180"/>
      <c r="HTK125" s="348"/>
      <c r="HTL125" s="349"/>
      <c r="HTM125" s="347"/>
      <c r="HTN125" s="180"/>
      <c r="HTO125" s="348"/>
      <c r="HTP125" s="349"/>
      <c r="HTQ125" s="347"/>
      <c r="HTR125" s="180"/>
      <c r="HTS125" s="348"/>
      <c r="HTT125" s="349"/>
      <c r="HTU125" s="347"/>
      <c r="HTV125" s="180"/>
      <c r="HTW125" s="348"/>
      <c r="HTX125" s="349"/>
      <c r="HTY125" s="347"/>
      <c r="HTZ125" s="180"/>
      <c r="HUA125" s="348"/>
      <c r="HUB125" s="349"/>
      <c r="HUC125" s="347"/>
      <c r="HUD125" s="180"/>
      <c r="HUE125" s="348"/>
      <c r="HUF125" s="349"/>
      <c r="HUG125" s="347"/>
      <c r="HUH125" s="180"/>
      <c r="HUI125" s="348"/>
      <c r="HUJ125" s="349"/>
      <c r="HUK125" s="347"/>
      <c r="HUL125" s="180"/>
      <c r="HUM125" s="348"/>
      <c r="HUN125" s="349"/>
      <c r="HUO125" s="347"/>
      <c r="HUP125" s="180"/>
      <c r="HUQ125" s="348"/>
      <c r="HUR125" s="349"/>
      <c r="HUS125" s="347"/>
      <c r="HUT125" s="180"/>
      <c r="HUU125" s="348"/>
      <c r="HUV125" s="349"/>
      <c r="HUW125" s="347"/>
      <c r="HUX125" s="180"/>
      <c r="HUY125" s="348"/>
      <c r="HUZ125" s="349"/>
      <c r="HVA125" s="347"/>
      <c r="HVB125" s="180"/>
      <c r="HVC125" s="348"/>
      <c r="HVD125" s="349"/>
      <c r="HVE125" s="347"/>
      <c r="HVF125" s="180"/>
      <c r="HVG125" s="348"/>
      <c r="HVH125" s="349"/>
      <c r="HVI125" s="347"/>
      <c r="HVJ125" s="180"/>
      <c r="HVK125" s="348"/>
      <c r="HVL125" s="349"/>
      <c r="HVM125" s="347"/>
      <c r="HVN125" s="180"/>
      <c r="HVO125" s="348"/>
      <c r="HVP125" s="349"/>
      <c r="HVQ125" s="347"/>
      <c r="HVR125" s="180"/>
      <c r="HVS125" s="348"/>
      <c r="HVT125" s="349"/>
      <c r="HVU125" s="347"/>
      <c r="HVV125" s="180"/>
      <c r="HVW125" s="348"/>
      <c r="HVX125" s="349"/>
      <c r="HVY125" s="347"/>
      <c r="HVZ125" s="180"/>
      <c r="HWA125" s="348"/>
      <c r="HWB125" s="349"/>
      <c r="HWC125" s="347"/>
      <c r="HWD125" s="180"/>
      <c r="HWE125" s="348"/>
      <c r="HWF125" s="349"/>
      <c r="HWG125" s="347"/>
      <c r="HWH125" s="180"/>
      <c r="HWI125" s="348"/>
      <c r="HWJ125" s="349"/>
      <c r="HWK125" s="347"/>
      <c r="HWL125" s="180"/>
      <c r="HWM125" s="348"/>
      <c r="HWN125" s="349"/>
      <c r="HWO125" s="347"/>
      <c r="HWP125" s="180"/>
      <c r="HWQ125" s="348"/>
      <c r="HWR125" s="349"/>
      <c r="HWS125" s="347"/>
      <c r="HWT125" s="180"/>
      <c r="HWU125" s="348"/>
      <c r="HWV125" s="349"/>
      <c r="HWW125" s="347"/>
      <c r="HWX125" s="180"/>
      <c r="HWY125" s="348"/>
      <c r="HWZ125" s="349"/>
      <c r="HXA125" s="347"/>
      <c r="HXB125" s="180"/>
      <c r="HXC125" s="348"/>
      <c r="HXD125" s="349"/>
      <c r="HXE125" s="347"/>
      <c r="HXF125" s="180"/>
      <c r="HXG125" s="348"/>
      <c r="HXH125" s="349"/>
      <c r="HXI125" s="347"/>
      <c r="HXJ125" s="180"/>
      <c r="HXK125" s="348"/>
      <c r="HXL125" s="349"/>
      <c r="HXM125" s="347"/>
      <c r="HXN125" s="180"/>
      <c r="HXO125" s="348"/>
      <c r="HXP125" s="349"/>
      <c r="HXQ125" s="347"/>
      <c r="HXR125" s="180"/>
      <c r="HXS125" s="348"/>
      <c r="HXT125" s="349"/>
      <c r="HXU125" s="347"/>
      <c r="HXV125" s="180"/>
      <c r="HXW125" s="348"/>
      <c r="HXX125" s="349"/>
      <c r="HXY125" s="347"/>
      <c r="HXZ125" s="180"/>
      <c r="HYA125" s="348"/>
      <c r="HYB125" s="349"/>
      <c r="HYC125" s="347"/>
      <c r="HYD125" s="180"/>
      <c r="HYE125" s="348"/>
      <c r="HYF125" s="349"/>
      <c r="HYG125" s="347"/>
      <c r="HYH125" s="180"/>
      <c r="HYI125" s="348"/>
      <c r="HYJ125" s="349"/>
      <c r="HYK125" s="347"/>
      <c r="HYL125" s="180"/>
      <c r="HYM125" s="348"/>
      <c r="HYN125" s="349"/>
      <c r="HYO125" s="347"/>
      <c r="HYP125" s="180"/>
      <c r="HYQ125" s="348"/>
      <c r="HYR125" s="349"/>
      <c r="HYS125" s="347"/>
      <c r="HYT125" s="180"/>
      <c r="HYU125" s="348"/>
      <c r="HYV125" s="349"/>
      <c r="HYW125" s="347"/>
      <c r="HYX125" s="180"/>
      <c r="HYY125" s="348"/>
      <c r="HYZ125" s="349"/>
      <c r="HZA125" s="347"/>
      <c r="HZB125" s="180"/>
      <c r="HZC125" s="348"/>
      <c r="HZD125" s="349"/>
      <c r="HZE125" s="347"/>
      <c r="HZF125" s="180"/>
      <c r="HZG125" s="348"/>
      <c r="HZH125" s="349"/>
      <c r="HZI125" s="347"/>
      <c r="HZJ125" s="180"/>
      <c r="HZK125" s="348"/>
      <c r="HZL125" s="349"/>
      <c r="HZM125" s="347"/>
      <c r="HZN125" s="180"/>
      <c r="HZO125" s="348"/>
      <c r="HZP125" s="349"/>
      <c r="HZQ125" s="347"/>
      <c r="HZR125" s="180"/>
      <c r="HZS125" s="348"/>
      <c r="HZT125" s="349"/>
      <c r="HZU125" s="347"/>
      <c r="HZV125" s="180"/>
      <c r="HZW125" s="348"/>
      <c r="HZX125" s="349"/>
      <c r="HZY125" s="347"/>
      <c r="HZZ125" s="180"/>
      <c r="IAA125" s="348"/>
      <c r="IAB125" s="349"/>
      <c r="IAC125" s="347"/>
      <c r="IAD125" s="180"/>
      <c r="IAE125" s="348"/>
      <c r="IAF125" s="349"/>
      <c r="IAG125" s="347"/>
      <c r="IAH125" s="180"/>
      <c r="IAI125" s="348"/>
      <c r="IAJ125" s="349"/>
      <c r="IAK125" s="347"/>
      <c r="IAL125" s="180"/>
      <c r="IAM125" s="348"/>
      <c r="IAN125" s="349"/>
      <c r="IAO125" s="347"/>
      <c r="IAP125" s="180"/>
      <c r="IAQ125" s="348"/>
      <c r="IAR125" s="349"/>
      <c r="IAS125" s="347"/>
      <c r="IAT125" s="180"/>
      <c r="IAU125" s="348"/>
      <c r="IAV125" s="349"/>
      <c r="IAW125" s="347"/>
      <c r="IAX125" s="180"/>
      <c r="IAY125" s="348"/>
      <c r="IAZ125" s="349"/>
      <c r="IBA125" s="347"/>
      <c r="IBB125" s="180"/>
      <c r="IBC125" s="348"/>
      <c r="IBD125" s="349"/>
      <c r="IBE125" s="347"/>
      <c r="IBF125" s="180"/>
      <c r="IBG125" s="348"/>
      <c r="IBH125" s="349"/>
      <c r="IBI125" s="347"/>
      <c r="IBJ125" s="180"/>
      <c r="IBK125" s="348"/>
      <c r="IBL125" s="349"/>
      <c r="IBM125" s="347"/>
      <c r="IBN125" s="180"/>
      <c r="IBO125" s="348"/>
      <c r="IBP125" s="349"/>
      <c r="IBQ125" s="347"/>
      <c r="IBR125" s="180"/>
      <c r="IBS125" s="348"/>
      <c r="IBT125" s="349"/>
      <c r="IBU125" s="347"/>
      <c r="IBV125" s="180"/>
      <c r="IBW125" s="348"/>
      <c r="IBX125" s="349"/>
      <c r="IBY125" s="347"/>
      <c r="IBZ125" s="180"/>
      <c r="ICA125" s="348"/>
      <c r="ICB125" s="349"/>
      <c r="ICC125" s="347"/>
      <c r="ICD125" s="180"/>
      <c r="ICE125" s="348"/>
      <c r="ICF125" s="349"/>
      <c r="ICG125" s="347"/>
      <c r="ICH125" s="180"/>
      <c r="ICI125" s="348"/>
      <c r="ICJ125" s="349"/>
      <c r="ICK125" s="347"/>
      <c r="ICL125" s="180"/>
      <c r="ICM125" s="348"/>
      <c r="ICN125" s="349"/>
      <c r="ICO125" s="347"/>
      <c r="ICP125" s="180"/>
      <c r="ICQ125" s="348"/>
      <c r="ICR125" s="349"/>
      <c r="ICS125" s="347"/>
      <c r="ICT125" s="180"/>
      <c r="ICU125" s="348"/>
      <c r="ICV125" s="349"/>
      <c r="ICW125" s="347"/>
      <c r="ICX125" s="180"/>
      <c r="ICY125" s="348"/>
      <c r="ICZ125" s="349"/>
      <c r="IDA125" s="347"/>
      <c r="IDB125" s="180"/>
      <c r="IDC125" s="348"/>
      <c r="IDD125" s="349"/>
      <c r="IDE125" s="347"/>
      <c r="IDF125" s="180"/>
      <c r="IDG125" s="348"/>
      <c r="IDH125" s="349"/>
      <c r="IDI125" s="347"/>
      <c r="IDJ125" s="180"/>
      <c r="IDK125" s="348"/>
      <c r="IDL125" s="349"/>
      <c r="IDM125" s="347"/>
      <c r="IDN125" s="180"/>
      <c r="IDO125" s="348"/>
      <c r="IDP125" s="349"/>
      <c r="IDQ125" s="347"/>
      <c r="IDR125" s="180"/>
      <c r="IDS125" s="348"/>
      <c r="IDT125" s="349"/>
      <c r="IDU125" s="347"/>
      <c r="IDV125" s="180"/>
      <c r="IDW125" s="348"/>
      <c r="IDX125" s="349"/>
      <c r="IDY125" s="347"/>
      <c r="IDZ125" s="180"/>
      <c r="IEA125" s="348"/>
      <c r="IEB125" s="349"/>
      <c r="IEC125" s="347"/>
      <c r="IED125" s="180"/>
      <c r="IEE125" s="348"/>
      <c r="IEF125" s="349"/>
      <c r="IEG125" s="347"/>
      <c r="IEH125" s="180"/>
      <c r="IEI125" s="348"/>
      <c r="IEJ125" s="349"/>
      <c r="IEK125" s="347"/>
      <c r="IEL125" s="180"/>
      <c r="IEM125" s="348"/>
      <c r="IEN125" s="349"/>
      <c r="IEO125" s="347"/>
      <c r="IEP125" s="180"/>
      <c r="IEQ125" s="348"/>
      <c r="IER125" s="349"/>
      <c r="IES125" s="347"/>
      <c r="IET125" s="180"/>
      <c r="IEU125" s="348"/>
      <c r="IEV125" s="349"/>
      <c r="IEW125" s="347"/>
      <c r="IEX125" s="180"/>
      <c r="IEY125" s="348"/>
      <c r="IEZ125" s="349"/>
      <c r="IFA125" s="347"/>
      <c r="IFB125" s="180"/>
      <c r="IFC125" s="348"/>
      <c r="IFD125" s="349"/>
      <c r="IFE125" s="347"/>
      <c r="IFF125" s="180"/>
      <c r="IFG125" s="348"/>
      <c r="IFH125" s="349"/>
      <c r="IFI125" s="347"/>
      <c r="IFJ125" s="180"/>
      <c r="IFK125" s="348"/>
      <c r="IFL125" s="349"/>
      <c r="IFM125" s="347"/>
      <c r="IFN125" s="180"/>
      <c r="IFO125" s="348"/>
      <c r="IFP125" s="349"/>
      <c r="IFQ125" s="347"/>
      <c r="IFR125" s="180"/>
      <c r="IFS125" s="348"/>
      <c r="IFT125" s="349"/>
      <c r="IFU125" s="347"/>
      <c r="IFV125" s="180"/>
      <c r="IFW125" s="348"/>
      <c r="IFX125" s="349"/>
      <c r="IFY125" s="347"/>
      <c r="IFZ125" s="180"/>
      <c r="IGA125" s="348"/>
      <c r="IGB125" s="349"/>
      <c r="IGC125" s="347"/>
      <c r="IGD125" s="180"/>
      <c r="IGE125" s="348"/>
      <c r="IGF125" s="349"/>
      <c r="IGG125" s="347"/>
      <c r="IGH125" s="180"/>
      <c r="IGI125" s="348"/>
      <c r="IGJ125" s="349"/>
      <c r="IGK125" s="347"/>
      <c r="IGL125" s="180"/>
      <c r="IGM125" s="348"/>
      <c r="IGN125" s="349"/>
      <c r="IGO125" s="347"/>
      <c r="IGP125" s="180"/>
      <c r="IGQ125" s="348"/>
      <c r="IGR125" s="349"/>
      <c r="IGS125" s="347"/>
      <c r="IGT125" s="180"/>
      <c r="IGU125" s="348"/>
      <c r="IGV125" s="349"/>
      <c r="IGW125" s="347"/>
      <c r="IGX125" s="180"/>
      <c r="IGY125" s="348"/>
      <c r="IGZ125" s="349"/>
      <c r="IHA125" s="347"/>
      <c r="IHB125" s="180"/>
      <c r="IHC125" s="348"/>
      <c r="IHD125" s="349"/>
      <c r="IHE125" s="347"/>
      <c r="IHF125" s="180"/>
      <c r="IHG125" s="348"/>
      <c r="IHH125" s="349"/>
      <c r="IHI125" s="347"/>
      <c r="IHJ125" s="180"/>
      <c r="IHK125" s="348"/>
      <c r="IHL125" s="349"/>
      <c r="IHM125" s="347"/>
      <c r="IHN125" s="180"/>
      <c r="IHO125" s="348"/>
      <c r="IHP125" s="349"/>
      <c r="IHQ125" s="347"/>
      <c r="IHR125" s="180"/>
      <c r="IHS125" s="348"/>
      <c r="IHT125" s="349"/>
      <c r="IHU125" s="347"/>
      <c r="IHV125" s="180"/>
      <c r="IHW125" s="348"/>
      <c r="IHX125" s="349"/>
      <c r="IHY125" s="347"/>
      <c r="IHZ125" s="180"/>
      <c r="IIA125" s="348"/>
      <c r="IIB125" s="349"/>
      <c r="IIC125" s="347"/>
      <c r="IID125" s="180"/>
      <c r="IIE125" s="348"/>
      <c r="IIF125" s="349"/>
      <c r="IIG125" s="347"/>
      <c r="IIH125" s="180"/>
      <c r="III125" s="348"/>
      <c r="IIJ125" s="349"/>
      <c r="IIK125" s="347"/>
      <c r="IIL125" s="180"/>
      <c r="IIM125" s="348"/>
      <c r="IIN125" s="349"/>
      <c r="IIO125" s="347"/>
      <c r="IIP125" s="180"/>
      <c r="IIQ125" s="348"/>
      <c r="IIR125" s="349"/>
      <c r="IIS125" s="347"/>
      <c r="IIT125" s="180"/>
      <c r="IIU125" s="348"/>
      <c r="IIV125" s="349"/>
      <c r="IIW125" s="347"/>
      <c r="IIX125" s="180"/>
      <c r="IIY125" s="348"/>
      <c r="IIZ125" s="349"/>
      <c r="IJA125" s="347"/>
      <c r="IJB125" s="180"/>
      <c r="IJC125" s="348"/>
      <c r="IJD125" s="349"/>
      <c r="IJE125" s="347"/>
      <c r="IJF125" s="180"/>
      <c r="IJG125" s="348"/>
      <c r="IJH125" s="349"/>
      <c r="IJI125" s="347"/>
      <c r="IJJ125" s="180"/>
      <c r="IJK125" s="348"/>
      <c r="IJL125" s="349"/>
      <c r="IJM125" s="347"/>
      <c r="IJN125" s="180"/>
      <c r="IJO125" s="348"/>
      <c r="IJP125" s="349"/>
      <c r="IJQ125" s="347"/>
      <c r="IJR125" s="180"/>
      <c r="IJS125" s="348"/>
      <c r="IJT125" s="349"/>
      <c r="IJU125" s="347"/>
      <c r="IJV125" s="180"/>
      <c r="IJW125" s="348"/>
      <c r="IJX125" s="349"/>
      <c r="IJY125" s="347"/>
      <c r="IJZ125" s="180"/>
      <c r="IKA125" s="348"/>
      <c r="IKB125" s="349"/>
      <c r="IKC125" s="347"/>
      <c r="IKD125" s="180"/>
      <c r="IKE125" s="348"/>
      <c r="IKF125" s="349"/>
      <c r="IKG125" s="347"/>
      <c r="IKH125" s="180"/>
      <c r="IKI125" s="348"/>
      <c r="IKJ125" s="349"/>
      <c r="IKK125" s="347"/>
      <c r="IKL125" s="180"/>
      <c r="IKM125" s="348"/>
      <c r="IKN125" s="349"/>
      <c r="IKO125" s="347"/>
      <c r="IKP125" s="180"/>
      <c r="IKQ125" s="348"/>
      <c r="IKR125" s="349"/>
      <c r="IKS125" s="347"/>
      <c r="IKT125" s="180"/>
      <c r="IKU125" s="348"/>
      <c r="IKV125" s="349"/>
      <c r="IKW125" s="347"/>
      <c r="IKX125" s="180"/>
      <c r="IKY125" s="348"/>
      <c r="IKZ125" s="349"/>
      <c r="ILA125" s="347"/>
      <c r="ILB125" s="180"/>
      <c r="ILC125" s="348"/>
      <c r="ILD125" s="349"/>
      <c r="ILE125" s="347"/>
      <c r="ILF125" s="180"/>
      <c r="ILG125" s="348"/>
      <c r="ILH125" s="349"/>
      <c r="ILI125" s="347"/>
      <c r="ILJ125" s="180"/>
      <c r="ILK125" s="348"/>
      <c r="ILL125" s="349"/>
      <c r="ILM125" s="347"/>
      <c r="ILN125" s="180"/>
      <c r="ILO125" s="348"/>
      <c r="ILP125" s="349"/>
      <c r="ILQ125" s="347"/>
      <c r="ILR125" s="180"/>
      <c r="ILS125" s="348"/>
      <c r="ILT125" s="349"/>
      <c r="ILU125" s="347"/>
      <c r="ILV125" s="180"/>
      <c r="ILW125" s="348"/>
      <c r="ILX125" s="349"/>
      <c r="ILY125" s="347"/>
      <c r="ILZ125" s="180"/>
      <c r="IMA125" s="348"/>
      <c r="IMB125" s="349"/>
      <c r="IMC125" s="347"/>
      <c r="IMD125" s="180"/>
      <c r="IME125" s="348"/>
      <c r="IMF125" s="349"/>
      <c r="IMG125" s="347"/>
      <c r="IMH125" s="180"/>
      <c r="IMI125" s="348"/>
      <c r="IMJ125" s="349"/>
      <c r="IMK125" s="347"/>
      <c r="IML125" s="180"/>
      <c r="IMM125" s="348"/>
      <c r="IMN125" s="349"/>
      <c r="IMO125" s="347"/>
      <c r="IMP125" s="180"/>
      <c r="IMQ125" s="348"/>
      <c r="IMR125" s="349"/>
      <c r="IMS125" s="347"/>
      <c r="IMT125" s="180"/>
      <c r="IMU125" s="348"/>
      <c r="IMV125" s="349"/>
      <c r="IMW125" s="347"/>
      <c r="IMX125" s="180"/>
      <c r="IMY125" s="348"/>
      <c r="IMZ125" s="349"/>
      <c r="INA125" s="347"/>
      <c r="INB125" s="180"/>
      <c r="INC125" s="348"/>
      <c r="IND125" s="349"/>
      <c r="INE125" s="347"/>
      <c r="INF125" s="180"/>
      <c r="ING125" s="348"/>
      <c r="INH125" s="349"/>
      <c r="INI125" s="347"/>
      <c r="INJ125" s="180"/>
      <c r="INK125" s="348"/>
      <c r="INL125" s="349"/>
      <c r="INM125" s="347"/>
      <c r="INN125" s="180"/>
      <c r="INO125" s="348"/>
      <c r="INP125" s="349"/>
      <c r="INQ125" s="347"/>
      <c r="INR125" s="180"/>
      <c r="INS125" s="348"/>
      <c r="INT125" s="349"/>
      <c r="INU125" s="347"/>
      <c r="INV125" s="180"/>
      <c r="INW125" s="348"/>
      <c r="INX125" s="349"/>
      <c r="INY125" s="347"/>
      <c r="INZ125" s="180"/>
      <c r="IOA125" s="348"/>
      <c r="IOB125" s="349"/>
      <c r="IOC125" s="347"/>
      <c r="IOD125" s="180"/>
      <c r="IOE125" s="348"/>
      <c r="IOF125" s="349"/>
      <c r="IOG125" s="347"/>
      <c r="IOH125" s="180"/>
      <c r="IOI125" s="348"/>
      <c r="IOJ125" s="349"/>
      <c r="IOK125" s="347"/>
      <c r="IOL125" s="180"/>
      <c r="IOM125" s="348"/>
      <c r="ION125" s="349"/>
      <c r="IOO125" s="347"/>
      <c r="IOP125" s="180"/>
      <c r="IOQ125" s="348"/>
      <c r="IOR125" s="349"/>
      <c r="IOS125" s="347"/>
      <c r="IOT125" s="180"/>
      <c r="IOU125" s="348"/>
      <c r="IOV125" s="349"/>
      <c r="IOW125" s="347"/>
      <c r="IOX125" s="180"/>
      <c r="IOY125" s="348"/>
      <c r="IOZ125" s="349"/>
      <c r="IPA125" s="347"/>
      <c r="IPB125" s="180"/>
      <c r="IPC125" s="348"/>
      <c r="IPD125" s="349"/>
      <c r="IPE125" s="347"/>
      <c r="IPF125" s="180"/>
      <c r="IPG125" s="348"/>
      <c r="IPH125" s="349"/>
      <c r="IPI125" s="347"/>
      <c r="IPJ125" s="180"/>
      <c r="IPK125" s="348"/>
      <c r="IPL125" s="349"/>
      <c r="IPM125" s="347"/>
      <c r="IPN125" s="180"/>
      <c r="IPO125" s="348"/>
      <c r="IPP125" s="349"/>
      <c r="IPQ125" s="347"/>
      <c r="IPR125" s="180"/>
      <c r="IPS125" s="348"/>
      <c r="IPT125" s="349"/>
      <c r="IPU125" s="347"/>
      <c r="IPV125" s="180"/>
      <c r="IPW125" s="348"/>
      <c r="IPX125" s="349"/>
      <c r="IPY125" s="347"/>
      <c r="IPZ125" s="180"/>
      <c r="IQA125" s="348"/>
      <c r="IQB125" s="349"/>
      <c r="IQC125" s="347"/>
      <c r="IQD125" s="180"/>
      <c r="IQE125" s="348"/>
      <c r="IQF125" s="349"/>
      <c r="IQG125" s="347"/>
      <c r="IQH125" s="180"/>
      <c r="IQI125" s="348"/>
      <c r="IQJ125" s="349"/>
      <c r="IQK125" s="347"/>
      <c r="IQL125" s="180"/>
      <c r="IQM125" s="348"/>
      <c r="IQN125" s="349"/>
      <c r="IQO125" s="347"/>
      <c r="IQP125" s="180"/>
      <c r="IQQ125" s="348"/>
      <c r="IQR125" s="349"/>
      <c r="IQS125" s="347"/>
      <c r="IQT125" s="180"/>
      <c r="IQU125" s="348"/>
      <c r="IQV125" s="349"/>
      <c r="IQW125" s="347"/>
      <c r="IQX125" s="180"/>
      <c r="IQY125" s="348"/>
      <c r="IQZ125" s="349"/>
      <c r="IRA125" s="347"/>
      <c r="IRB125" s="180"/>
      <c r="IRC125" s="348"/>
      <c r="IRD125" s="349"/>
      <c r="IRE125" s="347"/>
      <c r="IRF125" s="180"/>
      <c r="IRG125" s="348"/>
      <c r="IRH125" s="349"/>
      <c r="IRI125" s="347"/>
      <c r="IRJ125" s="180"/>
      <c r="IRK125" s="348"/>
      <c r="IRL125" s="349"/>
      <c r="IRM125" s="347"/>
      <c r="IRN125" s="180"/>
      <c r="IRO125" s="348"/>
      <c r="IRP125" s="349"/>
      <c r="IRQ125" s="347"/>
      <c r="IRR125" s="180"/>
      <c r="IRS125" s="348"/>
      <c r="IRT125" s="349"/>
      <c r="IRU125" s="347"/>
      <c r="IRV125" s="180"/>
      <c r="IRW125" s="348"/>
      <c r="IRX125" s="349"/>
      <c r="IRY125" s="347"/>
      <c r="IRZ125" s="180"/>
      <c r="ISA125" s="348"/>
      <c r="ISB125" s="349"/>
      <c r="ISC125" s="347"/>
      <c r="ISD125" s="180"/>
      <c r="ISE125" s="348"/>
      <c r="ISF125" s="349"/>
      <c r="ISG125" s="347"/>
      <c r="ISH125" s="180"/>
      <c r="ISI125" s="348"/>
      <c r="ISJ125" s="349"/>
      <c r="ISK125" s="347"/>
      <c r="ISL125" s="180"/>
      <c r="ISM125" s="348"/>
      <c r="ISN125" s="349"/>
      <c r="ISO125" s="347"/>
      <c r="ISP125" s="180"/>
      <c r="ISQ125" s="348"/>
      <c r="ISR125" s="349"/>
      <c r="ISS125" s="347"/>
      <c r="IST125" s="180"/>
      <c r="ISU125" s="348"/>
      <c r="ISV125" s="349"/>
      <c r="ISW125" s="347"/>
      <c r="ISX125" s="180"/>
      <c r="ISY125" s="348"/>
      <c r="ISZ125" s="349"/>
      <c r="ITA125" s="347"/>
      <c r="ITB125" s="180"/>
      <c r="ITC125" s="348"/>
      <c r="ITD125" s="349"/>
      <c r="ITE125" s="347"/>
      <c r="ITF125" s="180"/>
      <c r="ITG125" s="348"/>
      <c r="ITH125" s="349"/>
      <c r="ITI125" s="347"/>
      <c r="ITJ125" s="180"/>
      <c r="ITK125" s="348"/>
      <c r="ITL125" s="349"/>
      <c r="ITM125" s="347"/>
      <c r="ITN125" s="180"/>
      <c r="ITO125" s="348"/>
      <c r="ITP125" s="349"/>
      <c r="ITQ125" s="347"/>
      <c r="ITR125" s="180"/>
      <c r="ITS125" s="348"/>
      <c r="ITT125" s="349"/>
      <c r="ITU125" s="347"/>
      <c r="ITV125" s="180"/>
      <c r="ITW125" s="348"/>
      <c r="ITX125" s="349"/>
      <c r="ITY125" s="347"/>
      <c r="ITZ125" s="180"/>
      <c r="IUA125" s="348"/>
      <c r="IUB125" s="349"/>
      <c r="IUC125" s="347"/>
      <c r="IUD125" s="180"/>
      <c r="IUE125" s="348"/>
      <c r="IUF125" s="349"/>
      <c r="IUG125" s="347"/>
      <c r="IUH125" s="180"/>
      <c r="IUI125" s="348"/>
      <c r="IUJ125" s="349"/>
      <c r="IUK125" s="347"/>
      <c r="IUL125" s="180"/>
      <c r="IUM125" s="348"/>
      <c r="IUN125" s="349"/>
      <c r="IUO125" s="347"/>
      <c r="IUP125" s="180"/>
      <c r="IUQ125" s="348"/>
      <c r="IUR125" s="349"/>
      <c r="IUS125" s="347"/>
      <c r="IUT125" s="180"/>
      <c r="IUU125" s="348"/>
      <c r="IUV125" s="349"/>
      <c r="IUW125" s="347"/>
      <c r="IUX125" s="180"/>
      <c r="IUY125" s="348"/>
      <c r="IUZ125" s="349"/>
      <c r="IVA125" s="347"/>
      <c r="IVB125" s="180"/>
      <c r="IVC125" s="348"/>
      <c r="IVD125" s="349"/>
      <c r="IVE125" s="347"/>
      <c r="IVF125" s="180"/>
      <c r="IVG125" s="348"/>
      <c r="IVH125" s="349"/>
      <c r="IVI125" s="347"/>
      <c r="IVJ125" s="180"/>
      <c r="IVK125" s="348"/>
      <c r="IVL125" s="349"/>
      <c r="IVM125" s="347"/>
      <c r="IVN125" s="180"/>
      <c r="IVO125" s="348"/>
      <c r="IVP125" s="349"/>
      <c r="IVQ125" s="347"/>
      <c r="IVR125" s="180"/>
      <c r="IVS125" s="348"/>
      <c r="IVT125" s="349"/>
      <c r="IVU125" s="347"/>
      <c r="IVV125" s="180"/>
      <c r="IVW125" s="348"/>
      <c r="IVX125" s="349"/>
      <c r="IVY125" s="347"/>
      <c r="IVZ125" s="180"/>
      <c r="IWA125" s="348"/>
      <c r="IWB125" s="349"/>
      <c r="IWC125" s="347"/>
      <c r="IWD125" s="180"/>
      <c r="IWE125" s="348"/>
      <c r="IWF125" s="349"/>
      <c r="IWG125" s="347"/>
      <c r="IWH125" s="180"/>
      <c r="IWI125" s="348"/>
      <c r="IWJ125" s="349"/>
      <c r="IWK125" s="347"/>
      <c r="IWL125" s="180"/>
      <c r="IWM125" s="348"/>
      <c r="IWN125" s="349"/>
      <c r="IWO125" s="347"/>
      <c r="IWP125" s="180"/>
      <c r="IWQ125" s="348"/>
      <c r="IWR125" s="349"/>
      <c r="IWS125" s="347"/>
      <c r="IWT125" s="180"/>
      <c r="IWU125" s="348"/>
      <c r="IWV125" s="349"/>
      <c r="IWW125" s="347"/>
      <c r="IWX125" s="180"/>
      <c r="IWY125" s="348"/>
      <c r="IWZ125" s="349"/>
      <c r="IXA125" s="347"/>
      <c r="IXB125" s="180"/>
      <c r="IXC125" s="348"/>
      <c r="IXD125" s="349"/>
      <c r="IXE125" s="347"/>
      <c r="IXF125" s="180"/>
      <c r="IXG125" s="348"/>
      <c r="IXH125" s="349"/>
      <c r="IXI125" s="347"/>
      <c r="IXJ125" s="180"/>
      <c r="IXK125" s="348"/>
      <c r="IXL125" s="349"/>
      <c r="IXM125" s="347"/>
      <c r="IXN125" s="180"/>
      <c r="IXO125" s="348"/>
      <c r="IXP125" s="349"/>
      <c r="IXQ125" s="347"/>
      <c r="IXR125" s="180"/>
      <c r="IXS125" s="348"/>
      <c r="IXT125" s="349"/>
      <c r="IXU125" s="347"/>
      <c r="IXV125" s="180"/>
      <c r="IXW125" s="348"/>
      <c r="IXX125" s="349"/>
      <c r="IXY125" s="347"/>
      <c r="IXZ125" s="180"/>
      <c r="IYA125" s="348"/>
      <c r="IYB125" s="349"/>
      <c r="IYC125" s="347"/>
      <c r="IYD125" s="180"/>
      <c r="IYE125" s="348"/>
      <c r="IYF125" s="349"/>
      <c r="IYG125" s="347"/>
      <c r="IYH125" s="180"/>
      <c r="IYI125" s="348"/>
      <c r="IYJ125" s="349"/>
      <c r="IYK125" s="347"/>
      <c r="IYL125" s="180"/>
      <c r="IYM125" s="348"/>
      <c r="IYN125" s="349"/>
      <c r="IYO125" s="347"/>
      <c r="IYP125" s="180"/>
      <c r="IYQ125" s="348"/>
      <c r="IYR125" s="349"/>
      <c r="IYS125" s="347"/>
      <c r="IYT125" s="180"/>
      <c r="IYU125" s="348"/>
      <c r="IYV125" s="349"/>
      <c r="IYW125" s="347"/>
      <c r="IYX125" s="180"/>
      <c r="IYY125" s="348"/>
      <c r="IYZ125" s="349"/>
      <c r="IZA125" s="347"/>
      <c r="IZB125" s="180"/>
      <c r="IZC125" s="348"/>
      <c r="IZD125" s="349"/>
      <c r="IZE125" s="347"/>
      <c r="IZF125" s="180"/>
      <c r="IZG125" s="348"/>
      <c r="IZH125" s="349"/>
      <c r="IZI125" s="347"/>
      <c r="IZJ125" s="180"/>
      <c r="IZK125" s="348"/>
      <c r="IZL125" s="349"/>
      <c r="IZM125" s="347"/>
      <c r="IZN125" s="180"/>
      <c r="IZO125" s="348"/>
      <c r="IZP125" s="349"/>
      <c r="IZQ125" s="347"/>
      <c r="IZR125" s="180"/>
      <c r="IZS125" s="348"/>
      <c r="IZT125" s="349"/>
      <c r="IZU125" s="347"/>
      <c r="IZV125" s="180"/>
      <c r="IZW125" s="348"/>
      <c r="IZX125" s="349"/>
      <c r="IZY125" s="347"/>
      <c r="IZZ125" s="180"/>
      <c r="JAA125" s="348"/>
      <c r="JAB125" s="349"/>
      <c r="JAC125" s="347"/>
      <c r="JAD125" s="180"/>
      <c r="JAE125" s="348"/>
      <c r="JAF125" s="349"/>
      <c r="JAG125" s="347"/>
      <c r="JAH125" s="180"/>
      <c r="JAI125" s="348"/>
      <c r="JAJ125" s="349"/>
      <c r="JAK125" s="347"/>
      <c r="JAL125" s="180"/>
      <c r="JAM125" s="348"/>
      <c r="JAN125" s="349"/>
      <c r="JAO125" s="347"/>
      <c r="JAP125" s="180"/>
      <c r="JAQ125" s="348"/>
      <c r="JAR125" s="349"/>
      <c r="JAS125" s="347"/>
      <c r="JAT125" s="180"/>
      <c r="JAU125" s="348"/>
      <c r="JAV125" s="349"/>
      <c r="JAW125" s="347"/>
      <c r="JAX125" s="180"/>
      <c r="JAY125" s="348"/>
      <c r="JAZ125" s="349"/>
      <c r="JBA125" s="347"/>
      <c r="JBB125" s="180"/>
      <c r="JBC125" s="348"/>
      <c r="JBD125" s="349"/>
      <c r="JBE125" s="347"/>
      <c r="JBF125" s="180"/>
      <c r="JBG125" s="348"/>
      <c r="JBH125" s="349"/>
      <c r="JBI125" s="347"/>
      <c r="JBJ125" s="180"/>
      <c r="JBK125" s="348"/>
      <c r="JBL125" s="349"/>
      <c r="JBM125" s="347"/>
      <c r="JBN125" s="180"/>
      <c r="JBO125" s="348"/>
      <c r="JBP125" s="349"/>
      <c r="JBQ125" s="347"/>
      <c r="JBR125" s="180"/>
      <c r="JBS125" s="348"/>
      <c r="JBT125" s="349"/>
      <c r="JBU125" s="347"/>
      <c r="JBV125" s="180"/>
      <c r="JBW125" s="348"/>
      <c r="JBX125" s="349"/>
      <c r="JBY125" s="347"/>
      <c r="JBZ125" s="180"/>
      <c r="JCA125" s="348"/>
      <c r="JCB125" s="349"/>
      <c r="JCC125" s="347"/>
      <c r="JCD125" s="180"/>
      <c r="JCE125" s="348"/>
      <c r="JCF125" s="349"/>
      <c r="JCG125" s="347"/>
      <c r="JCH125" s="180"/>
      <c r="JCI125" s="348"/>
      <c r="JCJ125" s="349"/>
      <c r="JCK125" s="347"/>
      <c r="JCL125" s="180"/>
      <c r="JCM125" s="348"/>
      <c r="JCN125" s="349"/>
      <c r="JCO125" s="347"/>
      <c r="JCP125" s="180"/>
      <c r="JCQ125" s="348"/>
      <c r="JCR125" s="349"/>
      <c r="JCS125" s="347"/>
      <c r="JCT125" s="180"/>
      <c r="JCU125" s="348"/>
      <c r="JCV125" s="349"/>
      <c r="JCW125" s="347"/>
      <c r="JCX125" s="180"/>
      <c r="JCY125" s="348"/>
      <c r="JCZ125" s="349"/>
      <c r="JDA125" s="347"/>
      <c r="JDB125" s="180"/>
      <c r="JDC125" s="348"/>
      <c r="JDD125" s="349"/>
      <c r="JDE125" s="347"/>
      <c r="JDF125" s="180"/>
      <c r="JDG125" s="348"/>
      <c r="JDH125" s="349"/>
      <c r="JDI125" s="347"/>
      <c r="JDJ125" s="180"/>
      <c r="JDK125" s="348"/>
      <c r="JDL125" s="349"/>
      <c r="JDM125" s="347"/>
      <c r="JDN125" s="180"/>
      <c r="JDO125" s="348"/>
      <c r="JDP125" s="349"/>
      <c r="JDQ125" s="347"/>
      <c r="JDR125" s="180"/>
      <c r="JDS125" s="348"/>
      <c r="JDT125" s="349"/>
      <c r="JDU125" s="347"/>
      <c r="JDV125" s="180"/>
      <c r="JDW125" s="348"/>
      <c r="JDX125" s="349"/>
      <c r="JDY125" s="347"/>
      <c r="JDZ125" s="180"/>
      <c r="JEA125" s="348"/>
      <c r="JEB125" s="349"/>
      <c r="JEC125" s="347"/>
      <c r="JED125" s="180"/>
      <c r="JEE125" s="348"/>
      <c r="JEF125" s="349"/>
      <c r="JEG125" s="347"/>
      <c r="JEH125" s="180"/>
      <c r="JEI125" s="348"/>
      <c r="JEJ125" s="349"/>
      <c r="JEK125" s="347"/>
      <c r="JEL125" s="180"/>
      <c r="JEM125" s="348"/>
      <c r="JEN125" s="349"/>
      <c r="JEO125" s="347"/>
      <c r="JEP125" s="180"/>
      <c r="JEQ125" s="348"/>
      <c r="JER125" s="349"/>
      <c r="JES125" s="347"/>
      <c r="JET125" s="180"/>
      <c r="JEU125" s="348"/>
      <c r="JEV125" s="349"/>
      <c r="JEW125" s="347"/>
      <c r="JEX125" s="180"/>
      <c r="JEY125" s="348"/>
      <c r="JEZ125" s="349"/>
      <c r="JFA125" s="347"/>
      <c r="JFB125" s="180"/>
      <c r="JFC125" s="348"/>
      <c r="JFD125" s="349"/>
      <c r="JFE125" s="347"/>
      <c r="JFF125" s="180"/>
      <c r="JFG125" s="348"/>
      <c r="JFH125" s="349"/>
      <c r="JFI125" s="347"/>
      <c r="JFJ125" s="180"/>
      <c r="JFK125" s="348"/>
      <c r="JFL125" s="349"/>
      <c r="JFM125" s="347"/>
      <c r="JFN125" s="180"/>
      <c r="JFO125" s="348"/>
      <c r="JFP125" s="349"/>
      <c r="JFQ125" s="347"/>
      <c r="JFR125" s="180"/>
      <c r="JFS125" s="348"/>
      <c r="JFT125" s="349"/>
      <c r="JFU125" s="347"/>
      <c r="JFV125" s="180"/>
      <c r="JFW125" s="348"/>
      <c r="JFX125" s="349"/>
      <c r="JFY125" s="347"/>
      <c r="JFZ125" s="180"/>
      <c r="JGA125" s="348"/>
      <c r="JGB125" s="349"/>
      <c r="JGC125" s="347"/>
      <c r="JGD125" s="180"/>
      <c r="JGE125" s="348"/>
      <c r="JGF125" s="349"/>
      <c r="JGG125" s="347"/>
      <c r="JGH125" s="180"/>
      <c r="JGI125" s="348"/>
      <c r="JGJ125" s="349"/>
      <c r="JGK125" s="347"/>
      <c r="JGL125" s="180"/>
      <c r="JGM125" s="348"/>
      <c r="JGN125" s="349"/>
      <c r="JGO125" s="347"/>
      <c r="JGP125" s="180"/>
      <c r="JGQ125" s="348"/>
      <c r="JGR125" s="349"/>
      <c r="JGS125" s="347"/>
      <c r="JGT125" s="180"/>
      <c r="JGU125" s="348"/>
      <c r="JGV125" s="349"/>
      <c r="JGW125" s="347"/>
      <c r="JGX125" s="180"/>
      <c r="JGY125" s="348"/>
      <c r="JGZ125" s="349"/>
      <c r="JHA125" s="347"/>
      <c r="JHB125" s="180"/>
      <c r="JHC125" s="348"/>
      <c r="JHD125" s="349"/>
      <c r="JHE125" s="347"/>
      <c r="JHF125" s="180"/>
      <c r="JHG125" s="348"/>
      <c r="JHH125" s="349"/>
      <c r="JHI125" s="347"/>
      <c r="JHJ125" s="180"/>
      <c r="JHK125" s="348"/>
      <c r="JHL125" s="349"/>
      <c r="JHM125" s="347"/>
      <c r="JHN125" s="180"/>
      <c r="JHO125" s="348"/>
      <c r="JHP125" s="349"/>
      <c r="JHQ125" s="347"/>
      <c r="JHR125" s="180"/>
      <c r="JHS125" s="348"/>
      <c r="JHT125" s="349"/>
      <c r="JHU125" s="347"/>
      <c r="JHV125" s="180"/>
      <c r="JHW125" s="348"/>
      <c r="JHX125" s="349"/>
      <c r="JHY125" s="347"/>
      <c r="JHZ125" s="180"/>
      <c r="JIA125" s="348"/>
      <c r="JIB125" s="349"/>
      <c r="JIC125" s="347"/>
      <c r="JID125" s="180"/>
      <c r="JIE125" s="348"/>
      <c r="JIF125" s="349"/>
      <c r="JIG125" s="347"/>
      <c r="JIH125" s="180"/>
      <c r="JII125" s="348"/>
      <c r="JIJ125" s="349"/>
      <c r="JIK125" s="347"/>
      <c r="JIL125" s="180"/>
      <c r="JIM125" s="348"/>
      <c r="JIN125" s="349"/>
      <c r="JIO125" s="347"/>
      <c r="JIP125" s="180"/>
      <c r="JIQ125" s="348"/>
      <c r="JIR125" s="349"/>
      <c r="JIS125" s="347"/>
      <c r="JIT125" s="180"/>
      <c r="JIU125" s="348"/>
      <c r="JIV125" s="349"/>
      <c r="JIW125" s="347"/>
      <c r="JIX125" s="180"/>
      <c r="JIY125" s="348"/>
      <c r="JIZ125" s="349"/>
      <c r="JJA125" s="347"/>
      <c r="JJB125" s="180"/>
      <c r="JJC125" s="348"/>
      <c r="JJD125" s="349"/>
      <c r="JJE125" s="347"/>
      <c r="JJF125" s="180"/>
      <c r="JJG125" s="348"/>
      <c r="JJH125" s="349"/>
      <c r="JJI125" s="347"/>
      <c r="JJJ125" s="180"/>
      <c r="JJK125" s="348"/>
      <c r="JJL125" s="349"/>
      <c r="JJM125" s="347"/>
      <c r="JJN125" s="180"/>
      <c r="JJO125" s="348"/>
      <c r="JJP125" s="349"/>
      <c r="JJQ125" s="347"/>
      <c r="JJR125" s="180"/>
      <c r="JJS125" s="348"/>
      <c r="JJT125" s="349"/>
      <c r="JJU125" s="347"/>
      <c r="JJV125" s="180"/>
      <c r="JJW125" s="348"/>
      <c r="JJX125" s="349"/>
      <c r="JJY125" s="347"/>
      <c r="JJZ125" s="180"/>
      <c r="JKA125" s="348"/>
      <c r="JKB125" s="349"/>
      <c r="JKC125" s="347"/>
      <c r="JKD125" s="180"/>
      <c r="JKE125" s="348"/>
      <c r="JKF125" s="349"/>
      <c r="JKG125" s="347"/>
      <c r="JKH125" s="180"/>
      <c r="JKI125" s="348"/>
      <c r="JKJ125" s="349"/>
      <c r="JKK125" s="347"/>
      <c r="JKL125" s="180"/>
      <c r="JKM125" s="348"/>
      <c r="JKN125" s="349"/>
      <c r="JKO125" s="347"/>
      <c r="JKP125" s="180"/>
      <c r="JKQ125" s="348"/>
      <c r="JKR125" s="349"/>
      <c r="JKS125" s="347"/>
      <c r="JKT125" s="180"/>
      <c r="JKU125" s="348"/>
      <c r="JKV125" s="349"/>
      <c r="JKW125" s="347"/>
      <c r="JKX125" s="180"/>
      <c r="JKY125" s="348"/>
      <c r="JKZ125" s="349"/>
      <c r="JLA125" s="347"/>
      <c r="JLB125" s="180"/>
      <c r="JLC125" s="348"/>
      <c r="JLD125" s="349"/>
      <c r="JLE125" s="347"/>
      <c r="JLF125" s="180"/>
      <c r="JLG125" s="348"/>
      <c r="JLH125" s="349"/>
      <c r="JLI125" s="347"/>
      <c r="JLJ125" s="180"/>
      <c r="JLK125" s="348"/>
      <c r="JLL125" s="349"/>
      <c r="JLM125" s="347"/>
      <c r="JLN125" s="180"/>
      <c r="JLO125" s="348"/>
      <c r="JLP125" s="349"/>
      <c r="JLQ125" s="347"/>
      <c r="JLR125" s="180"/>
      <c r="JLS125" s="348"/>
      <c r="JLT125" s="349"/>
      <c r="JLU125" s="347"/>
      <c r="JLV125" s="180"/>
      <c r="JLW125" s="348"/>
      <c r="JLX125" s="349"/>
      <c r="JLY125" s="347"/>
      <c r="JLZ125" s="180"/>
      <c r="JMA125" s="348"/>
      <c r="JMB125" s="349"/>
      <c r="JMC125" s="347"/>
      <c r="JMD125" s="180"/>
      <c r="JME125" s="348"/>
      <c r="JMF125" s="349"/>
      <c r="JMG125" s="347"/>
      <c r="JMH125" s="180"/>
      <c r="JMI125" s="348"/>
      <c r="JMJ125" s="349"/>
      <c r="JMK125" s="347"/>
      <c r="JML125" s="180"/>
      <c r="JMM125" s="348"/>
      <c r="JMN125" s="349"/>
      <c r="JMO125" s="347"/>
      <c r="JMP125" s="180"/>
      <c r="JMQ125" s="348"/>
      <c r="JMR125" s="349"/>
      <c r="JMS125" s="347"/>
      <c r="JMT125" s="180"/>
      <c r="JMU125" s="348"/>
      <c r="JMV125" s="349"/>
      <c r="JMW125" s="347"/>
      <c r="JMX125" s="180"/>
      <c r="JMY125" s="348"/>
      <c r="JMZ125" s="349"/>
      <c r="JNA125" s="347"/>
      <c r="JNB125" s="180"/>
      <c r="JNC125" s="348"/>
      <c r="JND125" s="349"/>
      <c r="JNE125" s="347"/>
      <c r="JNF125" s="180"/>
      <c r="JNG125" s="348"/>
      <c r="JNH125" s="349"/>
      <c r="JNI125" s="347"/>
      <c r="JNJ125" s="180"/>
      <c r="JNK125" s="348"/>
      <c r="JNL125" s="349"/>
      <c r="JNM125" s="347"/>
      <c r="JNN125" s="180"/>
      <c r="JNO125" s="348"/>
      <c r="JNP125" s="349"/>
      <c r="JNQ125" s="347"/>
      <c r="JNR125" s="180"/>
      <c r="JNS125" s="348"/>
      <c r="JNT125" s="349"/>
      <c r="JNU125" s="347"/>
      <c r="JNV125" s="180"/>
      <c r="JNW125" s="348"/>
      <c r="JNX125" s="349"/>
      <c r="JNY125" s="347"/>
      <c r="JNZ125" s="180"/>
      <c r="JOA125" s="348"/>
      <c r="JOB125" s="349"/>
      <c r="JOC125" s="347"/>
      <c r="JOD125" s="180"/>
      <c r="JOE125" s="348"/>
      <c r="JOF125" s="349"/>
      <c r="JOG125" s="347"/>
      <c r="JOH125" s="180"/>
      <c r="JOI125" s="348"/>
      <c r="JOJ125" s="349"/>
      <c r="JOK125" s="347"/>
      <c r="JOL125" s="180"/>
      <c r="JOM125" s="348"/>
      <c r="JON125" s="349"/>
      <c r="JOO125" s="347"/>
      <c r="JOP125" s="180"/>
      <c r="JOQ125" s="348"/>
      <c r="JOR125" s="349"/>
      <c r="JOS125" s="347"/>
      <c r="JOT125" s="180"/>
      <c r="JOU125" s="348"/>
      <c r="JOV125" s="349"/>
      <c r="JOW125" s="347"/>
      <c r="JOX125" s="180"/>
      <c r="JOY125" s="348"/>
      <c r="JOZ125" s="349"/>
      <c r="JPA125" s="347"/>
      <c r="JPB125" s="180"/>
      <c r="JPC125" s="348"/>
      <c r="JPD125" s="349"/>
      <c r="JPE125" s="347"/>
      <c r="JPF125" s="180"/>
      <c r="JPG125" s="348"/>
      <c r="JPH125" s="349"/>
      <c r="JPI125" s="347"/>
      <c r="JPJ125" s="180"/>
      <c r="JPK125" s="348"/>
      <c r="JPL125" s="349"/>
      <c r="JPM125" s="347"/>
      <c r="JPN125" s="180"/>
      <c r="JPO125" s="348"/>
      <c r="JPP125" s="349"/>
      <c r="JPQ125" s="347"/>
      <c r="JPR125" s="180"/>
      <c r="JPS125" s="348"/>
      <c r="JPT125" s="349"/>
      <c r="JPU125" s="347"/>
      <c r="JPV125" s="180"/>
      <c r="JPW125" s="348"/>
      <c r="JPX125" s="349"/>
      <c r="JPY125" s="347"/>
      <c r="JPZ125" s="180"/>
      <c r="JQA125" s="348"/>
      <c r="JQB125" s="349"/>
      <c r="JQC125" s="347"/>
      <c r="JQD125" s="180"/>
      <c r="JQE125" s="348"/>
      <c r="JQF125" s="349"/>
      <c r="JQG125" s="347"/>
      <c r="JQH125" s="180"/>
      <c r="JQI125" s="348"/>
      <c r="JQJ125" s="349"/>
      <c r="JQK125" s="347"/>
      <c r="JQL125" s="180"/>
      <c r="JQM125" s="348"/>
      <c r="JQN125" s="349"/>
      <c r="JQO125" s="347"/>
      <c r="JQP125" s="180"/>
      <c r="JQQ125" s="348"/>
      <c r="JQR125" s="349"/>
      <c r="JQS125" s="347"/>
      <c r="JQT125" s="180"/>
      <c r="JQU125" s="348"/>
      <c r="JQV125" s="349"/>
      <c r="JQW125" s="347"/>
      <c r="JQX125" s="180"/>
      <c r="JQY125" s="348"/>
      <c r="JQZ125" s="349"/>
      <c r="JRA125" s="347"/>
      <c r="JRB125" s="180"/>
      <c r="JRC125" s="348"/>
      <c r="JRD125" s="349"/>
      <c r="JRE125" s="347"/>
      <c r="JRF125" s="180"/>
      <c r="JRG125" s="348"/>
      <c r="JRH125" s="349"/>
      <c r="JRI125" s="347"/>
      <c r="JRJ125" s="180"/>
      <c r="JRK125" s="348"/>
      <c r="JRL125" s="349"/>
      <c r="JRM125" s="347"/>
      <c r="JRN125" s="180"/>
      <c r="JRO125" s="348"/>
      <c r="JRP125" s="349"/>
      <c r="JRQ125" s="347"/>
      <c r="JRR125" s="180"/>
      <c r="JRS125" s="348"/>
      <c r="JRT125" s="349"/>
      <c r="JRU125" s="347"/>
      <c r="JRV125" s="180"/>
      <c r="JRW125" s="348"/>
      <c r="JRX125" s="349"/>
      <c r="JRY125" s="347"/>
      <c r="JRZ125" s="180"/>
      <c r="JSA125" s="348"/>
      <c r="JSB125" s="349"/>
      <c r="JSC125" s="347"/>
      <c r="JSD125" s="180"/>
      <c r="JSE125" s="348"/>
      <c r="JSF125" s="349"/>
      <c r="JSG125" s="347"/>
      <c r="JSH125" s="180"/>
      <c r="JSI125" s="348"/>
      <c r="JSJ125" s="349"/>
      <c r="JSK125" s="347"/>
      <c r="JSL125" s="180"/>
      <c r="JSM125" s="348"/>
      <c r="JSN125" s="349"/>
      <c r="JSO125" s="347"/>
      <c r="JSP125" s="180"/>
      <c r="JSQ125" s="348"/>
      <c r="JSR125" s="349"/>
      <c r="JSS125" s="347"/>
      <c r="JST125" s="180"/>
      <c r="JSU125" s="348"/>
      <c r="JSV125" s="349"/>
      <c r="JSW125" s="347"/>
      <c r="JSX125" s="180"/>
      <c r="JSY125" s="348"/>
      <c r="JSZ125" s="349"/>
      <c r="JTA125" s="347"/>
      <c r="JTB125" s="180"/>
      <c r="JTC125" s="348"/>
      <c r="JTD125" s="349"/>
      <c r="JTE125" s="347"/>
      <c r="JTF125" s="180"/>
      <c r="JTG125" s="348"/>
      <c r="JTH125" s="349"/>
      <c r="JTI125" s="347"/>
      <c r="JTJ125" s="180"/>
      <c r="JTK125" s="348"/>
      <c r="JTL125" s="349"/>
      <c r="JTM125" s="347"/>
      <c r="JTN125" s="180"/>
      <c r="JTO125" s="348"/>
      <c r="JTP125" s="349"/>
      <c r="JTQ125" s="347"/>
      <c r="JTR125" s="180"/>
      <c r="JTS125" s="348"/>
      <c r="JTT125" s="349"/>
      <c r="JTU125" s="347"/>
      <c r="JTV125" s="180"/>
      <c r="JTW125" s="348"/>
      <c r="JTX125" s="349"/>
      <c r="JTY125" s="347"/>
      <c r="JTZ125" s="180"/>
      <c r="JUA125" s="348"/>
      <c r="JUB125" s="349"/>
      <c r="JUC125" s="347"/>
      <c r="JUD125" s="180"/>
      <c r="JUE125" s="348"/>
      <c r="JUF125" s="349"/>
      <c r="JUG125" s="347"/>
      <c r="JUH125" s="180"/>
      <c r="JUI125" s="348"/>
      <c r="JUJ125" s="349"/>
      <c r="JUK125" s="347"/>
      <c r="JUL125" s="180"/>
      <c r="JUM125" s="348"/>
      <c r="JUN125" s="349"/>
      <c r="JUO125" s="347"/>
      <c r="JUP125" s="180"/>
      <c r="JUQ125" s="348"/>
      <c r="JUR125" s="349"/>
      <c r="JUS125" s="347"/>
      <c r="JUT125" s="180"/>
      <c r="JUU125" s="348"/>
      <c r="JUV125" s="349"/>
      <c r="JUW125" s="347"/>
      <c r="JUX125" s="180"/>
      <c r="JUY125" s="348"/>
      <c r="JUZ125" s="349"/>
      <c r="JVA125" s="347"/>
      <c r="JVB125" s="180"/>
      <c r="JVC125" s="348"/>
      <c r="JVD125" s="349"/>
      <c r="JVE125" s="347"/>
      <c r="JVF125" s="180"/>
      <c r="JVG125" s="348"/>
      <c r="JVH125" s="349"/>
      <c r="JVI125" s="347"/>
      <c r="JVJ125" s="180"/>
      <c r="JVK125" s="348"/>
      <c r="JVL125" s="349"/>
      <c r="JVM125" s="347"/>
      <c r="JVN125" s="180"/>
      <c r="JVO125" s="348"/>
      <c r="JVP125" s="349"/>
      <c r="JVQ125" s="347"/>
      <c r="JVR125" s="180"/>
      <c r="JVS125" s="348"/>
      <c r="JVT125" s="349"/>
      <c r="JVU125" s="347"/>
      <c r="JVV125" s="180"/>
      <c r="JVW125" s="348"/>
      <c r="JVX125" s="349"/>
      <c r="JVY125" s="347"/>
      <c r="JVZ125" s="180"/>
      <c r="JWA125" s="348"/>
      <c r="JWB125" s="349"/>
      <c r="JWC125" s="347"/>
      <c r="JWD125" s="180"/>
      <c r="JWE125" s="348"/>
      <c r="JWF125" s="349"/>
      <c r="JWG125" s="347"/>
      <c r="JWH125" s="180"/>
      <c r="JWI125" s="348"/>
      <c r="JWJ125" s="349"/>
      <c r="JWK125" s="347"/>
      <c r="JWL125" s="180"/>
      <c r="JWM125" s="348"/>
      <c r="JWN125" s="349"/>
      <c r="JWO125" s="347"/>
      <c r="JWP125" s="180"/>
      <c r="JWQ125" s="348"/>
      <c r="JWR125" s="349"/>
      <c r="JWS125" s="347"/>
      <c r="JWT125" s="180"/>
      <c r="JWU125" s="348"/>
      <c r="JWV125" s="349"/>
      <c r="JWW125" s="347"/>
      <c r="JWX125" s="180"/>
      <c r="JWY125" s="348"/>
      <c r="JWZ125" s="349"/>
      <c r="JXA125" s="347"/>
      <c r="JXB125" s="180"/>
      <c r="JXC125" s="348"/>
      <c r="JXD125" s="349"/>
      <c r="JXE125" s="347"/>
      <c r="JXF125" s="180"/>
      <c r="JXG125" s="348"/>
      <c r="JXH125" s="349"/>
      <c r="JXI125" s="347"/>
      <c r="JXJ125" s="180"/>
      <c r="JXK125" s="348"/>
      <c r="JXL125" s="349"/>
      <c r="JXM125" s="347"/>
      <c r="JXN125" s="180"/>
      <c r="JXO125" s="348"/>
      <c r="JXP125" s="349"/>
      <c r="JXQ125" s="347"/>
      <c r="JXR125" s="180"/>
      <c r="JXS125" s="348"/>
      <c r="JXT125" s="349"/>
      <c r="JXU125" s="347"/>
      <c r="JXV125" s="180"/>
      <c r="JXW125" s="348"/>
      <c r="JXX125" s="349"/>
      <c r="JXY125" s="347"/>
      <c r="JXZ125" s="180"/>
      <c r="JYA125" s="348"/>
      <c r="JYB125" s="349"/>
      <c r="JYC125" s="347"/>
      <c r="JYD125" s="180"/>
      <c r="JYE125" s="348"/>
      <c r="JYF125" s="349"/>
      <c r="JYG125" s="347"/>
      <c r="JYH125" s="180"/>
      <c r="JYI125" s="348"/>
      <c r="JYJ125" s="349"/>
      <c r="JYK125" s="347"/>
      <c r="JYL125" s="180"/>
      <c r="JYM125" s="348"/>
      <c r="JYN125" s="349"/>
      <c r="JYO125" s="347"/>
      <c r="JYP125" s="180"/>
      <c r="JYQ125" s="348"/>
      <c r="JYR125" s="349"/>
      <c r="JYS125" s="347"/>
      <c r="JYT125" s="180"/>
      <c r="JYU125" s="348"/>
      <c r="JYV125" s="349"/>
      <c r="JYW125" s="347"/>
      <c r="JYX125" s="180"/>
      <c r="JYY125" s="348"/>
      <c r="JYZ125" s="349"/>
      <c r="JZA125" s="347"/>
      <c r="JZB125" s="180"/>
      <c r="JZC125" s="348"/>
      <c r="JZD125" s="349"/>
      <c r="JZE125" s="347"/>
      <c r="JZF125" s="180"/>
      <c r="JZG125" s="348"/>
      <c r="JZH125" s="349"/>
      <c r="JZI125" s="347"/>
      <c r="JZJ125" s="180"/>
      <c r="JZK125" s="348"/>
      <c r="JZL125" s="349"/>
      <c r="JZM125" s="347"/>
      <c r="JZN125" s="180"/>
      <c r="JZO125" s="348"/>
      <c r="JZP125" s="349"/>
      <c r="JZQ125" s="347"/>
      <c r="JZR125" s="180"/>
      <c r="JZS125" s="348"/>
      <c r="JZT125" s="349"/>
      <c r="JZU125" s="347"/>
      <c r="JZV125" s="180"/>
      <c r="JZW125" s="348"/>
      <c r="JZX125" s="349"/>
      <c r="JZY125" s="347"/>
      <c r="JZZ125" s="180"/>
      <c r="KAA125" s="348"/>
      <c r="KAB125" s="349"/>
      <c r="KAC125" s="347"/>
      <c r="KAD125" s="180"/>
      <c r="KAE125" s="348"/>
      <c r="KAF125" s="349"/>
      <c r="KAG125" s="347"/>
      <c r="KAH125" s="180"/>
      <c r="KAI125" s="348"/>
      <c r="KAJ125" s="349"/>
      <c r="KAK125" s="347"/>
      <c r="KAL125" s="180"/>
      <c r="KAM125" s="348"/>
      <c r="KAN125" s="349"/>
      <c r="KAO125" s="347"/>
      <c r="KAP125" s="180"/>
      <c r="KAQ125" s="348"/>
      <c r="KAR125" s="349"/>
      <c r="KAS125" s="347"/>
      <c r="KAT125" s="180"/>
      <c r="KAU125" s="348"/>
      <c r="KAV125" s="349"/>
      <c r="KAW125" s="347"/>
      <c r="KAX125" s="180"/>
      <c r="KAY125" s="348"/>
      <c r="KAZ125" s="349"/>
      <c r="KBA125" s="347"/>
      <c r="KBB125" s="180"/>
      <c r="KBC125" s="348"/>
      <c r="KBD125" s="349"/>
      <c r="KBE125" s="347"/>
      <c r="KBF125" s="180"/>
      <c r="KBG125" s="348"/>
      <c r="KBH125" s="349"/>
      <c r="KBI125" s="347"/>
      <c r="KBJ125" s="180"/>
      <c r="KBK125" s="348"/>
      <c r="KBL125" s="349"/>
      <c r="KBM125" s="347"/>
      <c r="KBN125" s="180"/>
      <c r="KBO125" s="348"/>
      <c r="KBP125" s="349"/>
      <c r="KBQ125" s="347"/>
      <c r="KBR125" s="180"/>
      <c r="KBS125" s="348"/>
      <c r="KBT125" s="349"/>
      <c r="KBU125" s="347"/>
      <c r="KBV125" s="180"/>
      <c r="KBW125" s="348"/>
      <c r="KBX125" s="349"/>
      <c r="KBY125" s="347"/>
      <c r="KBZ125" s="180"/>
      <c r="KCA125" s="348"/>
      <c r="KCB125" s="349"/>
      <c r="KCC125" s="347"/>
      <c r="KCD125" s="180"/>
      <c r="KCE125" s="348"/>
      <c r="KCF125" s="349"/>
      <c r="KCG125" s="347"/>
      <c r="KCH125" s="180"/>
      <c r="KCI125" s="348"/>
      <c r="KCJ125" s="349"/>
      <c r="KCK125" s="347"/>
      <c r="KCL125" s="180"/>
      <c r="KCM125" s="348"/>
      <c r="KCN125" s="349"/>
      <c r="KCO125" s="347"/>
      <c r="KCP125" s="180"/>
      <c r="KCQ125" s="348"/>
      <c r="KCR125" s="349"/>
      <c r="KCS125" s="347"/>
      <c r="KCT125" s="180"/>
      <c r="KCU125" s="348"/>
      <c r="KCV125" s="349"/>
      <c r="KCW125" s="347"/>
      <c r="KCX125" s="180"/>
      <c r="KCY125" s="348"/>
      <c r="KCZ125" s="349"/>
      <c r="KDA125" s="347"/>
      <c r="KDB125" s="180"/>
      <c r="KDC125" s="348"/>
      <c r="KDD125" s="349"/>
      <c r="KDE125" s="347"/>
      <c r="KDF125" s="180"/>
      <c r="KDG125" s="348"/>
      <c r="KDH125" s="349"/>
      <c r="KDI125" s="347"/>
      <c r="KDJ125" s="180"/>
      <c r="KDK125" s="348"/>
      <c r="KDL125" s="349"/>
      <c r="KDM125" s="347"/>
      <c r="KDN125" s="180"/>
      <c r="KDO125" s="348"/>
      <c r="KDP125" s="349"/>
      <c r="KDQ125" s="347"/>
      <c r="KDR125" s="180"/>
      <c r="KDS125" s="348"/>
      <c r="KDT125" s="349"/>
      <c r="KDU125" s="347"/>
      <c r="KDV125" s="180"/>
      <c r="KDW125" s="348"/>
      <c r="KDX125" s="349"/>
      <c r="KDY125" s="347"/>
      <c r="KDZ125" s="180"/>
      <c r="KEA125" s="348"/>
      <c r="KEB125" s="349"/>
      <c r="KEC125" s="347"/>
      <c r="KED125" s="180"/>
      <c r="KEE125" s="348"/>
      <c r="KEF125" s="349"/>
      <c r="KEG125" s="347"/>
      <c r="KEH125" s="180"/>
      <c r="KEI125" s="348"/>
      <c r="KEJ125" s="349"/>
      <c r="KEK125" s="347"/>
      <c r="KEL125" s="180"/>
      <c r="KEM125" s="348"/>
      <c r="KEN125" s="349"/>
      <c r="KEO125" s="347"/>
      <c r="KEP125" s="180"/>
      <c r="KEQ125" s="348"/>
      <c r="KER125" s="349"/>
      <c r="KES125" s="347"/>
      <c r="KET125" s="180"/>
      <c r="KEU125" s="348"/>
      <c r="KEV125" s="349"/>
      <c r="KEW125" s="347"/>
      <c r="KEX125" s="180"/>
      <c r="KEY125" s="348"/>
      <c r="KEZ125" s="349"/>
      <c r="KFA125" s="347"/>
      <c r="KFB125" s="180"/>
      <c r="KFC125" s="348"/>
      <c r="KFD125" s="349"/>
      <c r="KFE125" s="347"/>
      <c r="KFF125" s="180"/>
      <c r="KFG125" s="348"/>
      <c r="KFH125" s="349"/>
      <c r="KFI125" s="347"/>
      <c r="KFJ125" s="180"/>
      <c r="KFK125" s="348"/>
      <c r="KFL125" s="349"/>
      <c r="KFM125" s="347"/>
      <c r="KFN125" s="180"/>
      <c r="KFO125" s="348"/>
      <c r="KFP125" s="349"/>
      <c r="KFQ125" s="347"/>
      <c r="KFR125" s="180"/>
      <c r="KFS125" s="348"/>
      <c r="KFT125" s="349"/>
      <c r="KFU125" s="347"/>
      <c r="KFV125" s="180"/>
      <c r="KFW125" s="348"/>
      <c r="KFX125" s="349"/>
      <c r="KFY125" s="347"/>
      <c r="KFZ125" s="180"/>
      <c r="KGA125" s="348"/>
      <c r="KGB125" s="349"/>
      <c r="KGC125" s="347"/>
      <c r="KGD125" s="180"/>
      <c r="KGE125" s="348"/>
      <c r="KGF125" s="349"/>
      <c r="KGG125" s="347"/>
      <c r="KGH125" s="180"/>
      <c r="KGI125" s="348"/>
      <c r="KGJ125" s="349"/>
      <c r="KGK125" s="347"/>
      <c r="KGL125" s="180"/>
      <c r="KGM125" s="348"/>
      <c r="KGN125" s="349"/>
      <c r="KGO125" s="347"/>
      <c r="KGP125" s="180"/>
      <c r="KGQ125" s="348"/>
      <c r="KGR125" s="349"/>
      <c r="KGS125" s="347"/>
      <c r="KGT125" s="180"/>
      <c r="KGU125" s="348"/>
      <c r="KGV125" s="349"/>
      <c r="KGW125" s="347"/>
      <c r="KGX125" s="180"/>
      <c r="KGY125" s="348"/>
      <c r="KGZ125" s="349"/>
      <c r="KHA125" s="347"/>
      <c r="KHB125" s="180"/>
      <c r="KHC125" s="348"/>
      <c r="KHD125" s="349"/>
      <c r="KHE125" s="347"/>
      <c r="KHF125" s="180"/>
      <c r="KHG125" s="348"/>
      <c r="KHH125" s="349"/>
      <c r="KHI125" s="347"/>
      <c r="KHJ125" s="180"/>
      <c r="KHK125" s="348"/>
      <c r="KHL125" s="349"/>
      <c r="KHM125" s="347"/>
      <c r="KHN125" s="180"/>
      <c r="KHO125" s="348"/>
      <c r="KHP125" s="349"/>
      <c r="KHQ125" s="347"/>
      <c r="KHR125" s="180"/>
      <c r="KHS125" s="348"/>
      <c r="KHT125" s="349"/>
      <c r="KHU125" s="347"/>
      <c r="KHV125" s="180"/>
      <c r="KHW125" s="348"/>
      <c r="KHX125" s="349"/>
      <c r="KHY125" s="347"/>
      <c r="KHZ125" s="180"/>
      <c r="KIA125" s="348"/>
      <c r="KIB125" s="349"/>
      <c r="KIC125" s="347"/>
      <c r="KID125" s="180"/>
      <c r="KIE125" s="348"/>
      <c r="KIF125" s="349"/>
      <c r="KIG125" s="347"/>
      <c r="KIH125" s="180"/>
      <c r="KII125" s="348"/>
      <c r="KIJ125" s="349"/>
      <c r="KIK125" s="347"/>
      <c r="KIL125" s="180"/>
      <c r="KIM125" s="348"/>
      <c r="KIN125" s="349"/>
      <c r="KIO125" s="347"/>
      <c r="KIP125" s="180"/>
      <c r="KIQ125" s="348"/>
      <c r="KIR125" s="349"/>
      <c r="KIS125" s="347"/>
      <c r="KIT125" s="180"/>
      <c r="KIU125" s="348"/>
      <c r="KIV125" s="349"/>
      <c r="KIW125" s="347"/>
      <c r="KIX125" s="180"/>
      <c r="KIY125" s="348"/>
      <c r="KIZ125" s="349"/>
      <c r="KJA125" s="347"/>
      <c r="KJB125" s="180"/>
      <c r="KJC125" s="348"/>
      <c r="KJD125" s="349"/>
      <c r="KJE125" s="347"/>
      <c r="KJF125" s="180"/>
      <c r="KJG125" s="348"/>
      <c r="KJH125" s="349"/>
      <c r="KJI125" s="347"/>
      <c r="KJJ125" s="180"/>
      <c r="KJK125" s="348"/>
      <c r="KJL125" s="349"/>
      <c r="KJM125" s="347"/>
      <c r="KJN125" s="180"/>
      <c r="KJO125" s="348"/>
      <c r="KJP125" s="349"/>
      <c r="KJQ125" s="347"/>
      <c r="KJR125" s="180"/>
      <c r="KJS125" s="348"/>
      <c r="KJT125" s="349"/>
      <c r="KJU125" s="347"/>
      <c r="KJV125" s="180"/>
      <c r="KJW125" s="348"/>
      <c r="KJX125" s="349"/>
      <c r="KJY125" s="347"/>
      <c r="KJZ125" s="180"/>
      <c r="KKA125" s="348"/>
      <c r="KKB125" s="349"/>
      <c r="KKC125" s="347"/>
      <c r="KKD125" s="180"/>
      <c r="KKE125" s="348"/>
      <c r="KKF125" s="349"/>
      <c r="KKG125" s="347"/>
      <c r="KKH125" s="180"/>
      <c r="KKI125" s="348"/>
      <c r="KKJ125" s="349"/>
      <c r="KKK125" s="347"/>
      <c r="KKL125" s="180"/>
      <c r="KKM125" s="348"/>
      <c r="KKN125" s="349"/>
      <c r="KKO125" s="347"/>
      <c r="KKP125" s="180"/>
      <c r="KKQ125" s="348"/>
      <c r="KKR125" s="349"/>
      <c r="KKS125" s="347"/>
      <c r="KKT125" s="180"/>
      <c r="KKU125" s="348"/>
      <c r="KKV125" s="349"/>
      <c r="KKW125" s="347"/>
      <c r="KKX125" s="180"/>
      <c r="KKY125" s="348"/>
      <c r="KKZ125" s="349"/>
      <c r="KLA125" s="347"/>
      <c r="KLB125" s="180"/>
      <c r="KLC125" s="348"/>
      <c r="KLD125" s="349"/>
      <c r="KLE125" s="347"/>
      <c r="KLF125" s="180"/>
      <c r="KLG125" s="348"/>
      <c r="KLH125" s="349"/>
      <c r="KLI125" s="347"/>
      <c r="KLJ125" s="180"/>
      <c r="KLK125" s="348"/>
      <c r="KLL125" s="349"/>
      <c r="KLM125" s="347"/>
      <c r="KLN125" s="180"/>
      <c r="KLO125" s="348"/>
      <c r="KLP125" s="349"/>
      <c r="KLQ125" s="347"/>
      <c r="KLR125" s="180"/>
      <c r="KLS125" s="348"/>
      <c r="KLT125" s="349"/>
      <c r="KLU125" s="347"/>
      <c r="KLV125" s="180"/>
      <c r="KLW125" s="348"/>
      <c r="KLX125" s="349"/>
      <c r="KLY125" s="347"/>
      <c r="KLZ125" s="180"/>
      <c r="KMA125" s="348"/>
      <c r="KMB125" s="349"/>
      <c r="KMC125" s="347"/>
      <c r="KMD125" s="180"/>
      <c r="KME125" s="348"/>
      <c r="KMF125" s="349"/>
      <c r="KMG125" s="347"/>
      <c r="KMH125" s="180"/>
      <c r="KMI125" s="348"/>
      <c r="KMJ125" s="349"/>
      <c r="KMK125" s="347"/>
      <c r="KML125" s="180"/>
      <c r="KMM125" s="348"/>
      <c r="KMN125" s="349"/>
      <c r="KMO125" s="347"/>
      <c r="KMP125" s="180"/>
      <c r="KMQ125" s="348"/>
      <c r="KMR125" s="349"/>
      <c r="KMS125" s="347"/>
      <c r="KMT125" s="180"/>
      <c r="KMU125" s="348"/>
      <c r="KMV125" s="349"/>
      <c r="KMW125" s="347"/>
      <c r="KMX125" s="180"/>
      <c r="KMY125" s="348"/>
      <c r="KMZ125" s="349"/>
      <c r="KNA125" s="347"/>
      <c r="KNB125" s="180"/>
      <c r="KNC125" s="348"/>
      <c r="KND125" s="349"/>
      <c r="KNE125" s="347"/>
      <c r="KNF125" s="180"/>
      <c r="KNG125" s="348"/>
      <c r="KNH125" s="349"/>
      <c r="KNI125" s="347"/>
      <c r="KNJ125" s="180"/>
      <c r="KNK125" s="348"/>
      <c r="KNL125" s="349"/>
      <c r="KNM125" s="347"/>
      <c r="KNN125" s="180"/>
      <c r="KNO125" s="348"/>
      <c r="KNP125" s="349"/>
      <c r="KNQ125" s="347"/>
      <c r="KNR125" s="180"/>
      <c r="KNS125" s="348"/>
      <c r="KNT125" s="349"/>
      <c r="KNU125" s="347"/>
      <c r="KNV125" s="180"/>
      <c r="KNW125" s="348"/>
      <c r="KNX125" s="349"/>
      <c r="KNY125" s="347"/>
      <c r="KNZ125" s="180"/>
      <c r="KOA125" s="348"/>
      <c r="KOB125" s="349"/>
      <c r="KOC125" s="347"/>
      <c r="KOD125" s="180"/>
      <c r="KOE125" s="348"/>
      <c r="KOF125" s="349"/>
      <c r="KOG125" s="347"/>
      <c r="KOH125" s="180"/>
      <c r="KOI125" s="348"/>
      <c r="KOJ125" s="349"/>
      <c r="KOK125" s="347"/>
      <c r="KOL125" s="180"/>
      <c r="KOM125" s="348"/>
      <c r="KON125" s="349"/>
      <c r="KOO125" s="347"/>
      <c r="KOP125" s="180"/>
      <c r="KOQ125" s="348"/>
      <c r="KOR125" s="349"/>
      <c r="KOS125" s="347"/>
      <c r="KOT125" s="180"/>
      <c r="KOU125" s="348"/>
      <c r="KOV125" s="349"/>
      <c r="KOW125" s="347"/>
      <c r="KOX125" s="180"/>
      <c r="KOY125" s="348"/>
      <c r="KOZ125" s="349"/>
      <c r="KPA125" s="347"/>
      <c r="KPB125" s="180"/>
      <c r="KPC125" s="348"/>
      <c r="KPD125" s="349"/>
      <c r="KPE125" s="347"/>
      <c r="KPF125" s="180"/>
      <c r="KPG125" s="348"/>
      <c r="KPH125" s="349"/>
      <c r="KPI125" s="347"/>
      <c r="KPJ125" s="180"/>
      <c r="KPK125" s="348"/>
      <c r="KPL125" s="349"/>
      <c r="KPM125" s="347"/>
      <c r="KPN125" s="180"/>
      <c r="KPO125" s="348"/>
      <c r="KPP125" s="349"/>
      <c r="KPQ125" s="347"/>
      <c r="KPR125" s="180"/>
      <c r="KPS125" s="348"/>
      <c r="KPT125" s="349"/>
      <c r="KPU125" s="347"/>
      <c r="KPV125" s="180"/>
      <c r="KPW125" s="348"/>
      <c r="KPX125" s="349"/>
      <c r="KPY125" s="347"/>
      <c r="KPZ125" s="180"/>
      <c r="KQA125" s="348"/>
      <c r="KQB125" s="349"/>
      <c r="KQC125" s="347"/>
      <c r="KQD125" s="180"/>
      <c r="KQE125" s="348"/>
      <c r="KQF125" s="349"/>
      <c r="KQG125" s="347"/>
      <c r="KQH125" s="180"/>
      <c r="KQI125" s="348"/>
      <c r="KQJ125" s="349"/>
      <c r="KQK125" s="347"/>
      <c r="KQL125" s="180"/>
      <c r="KQM125" s="348"/>
      <c r="KQN125" s="349"/>
      <c r="KQO125" s="347"/>
      <c r="KQP125" s="180"/>
      <c r="KQQ125" s="348"/>
      <c r="KQR125" s="349"/>
      <c r="KQS125" s="347"/>
      <c r="KQT125" s="180"/>
      <c r="KQU125" s="348"/>
      <c r="KQV125" s="349"/>
      <c r="KQW125" s="347"/>
      <c r="KQX125" s="180"/>
      <c r="KQY125" s="348"/>
      <c r="KQZ125" s="349"/>
      <c r="KRA125" s="347"/>
      <c r="KRB125" s="180"/>
      <c r="KRC125" s="348"/>
      <c r="KRD125" s="349"/>
      <c r="KRE125" s="347"/>
      <c r="KRF125" s="180"/>
      <c r="KRG125" s="348"/>
      <c r="KRH125" s="349"/>
      <c r="KRI125" s="347"/>
      <c r="KRJ125" s="180"/>
      <c r="KRK125" s="348"/>
      <c r="KRL125" s="349"/>
      <c r="KRM125" s="347"/>
      <c r="KRN125" s="180"/>
      <c r="KRO125" s="348"/>
      <c r="KRP125" s="349"/>
      <c r="KRQ125" s="347"/>
      <c r="KRR125" s="180"/>
      <c r="KRS125" s="348"/>
      <c r="KRT125" s="349"/>
      <c r="KRU125" s="347"/>
      <c r="KRV125" s="180"/>
      <c r="KRW125" s="348"/>
      <c r="KRX125" s="349"/>
      <c r="KRY125" s="347"/>
      <c r="KRZ125" s="180"/>
      <c r="KSA125" s="348"/>
      <c r="KSB125" s="349"/>
      <c r="KSC125" s="347"/>
      <c r="KSD125" s="180"/>
      <c r="KSE125" s="348"/>
      <c r="KSF125" s="349"/>
      <c r="KSG125" s="347"/>
      <c r="KSH125" s="180"/>
      <c r="KSI125" s="348"/>
      <c r="KSJ125" s="349"/>
      <c r="KSK125" s="347"/>
      <c r="KSL125" s="180"/>
      <c r="KSM125" s="348"/>
      <c r="KSN125" s="349"/>
      <c r="KSO125" s="347"/>
      <c r="KSP125" s="180"/>
      <c r="KSQ125" s="348"/>
      <c r="KSR125" s="349"/>
      <c r="KSS125" s="347"/>
      <c r="KST125" s="180"/>
      <c r="KSU125" s="348"/>
      <c r="KSV125" s="349"/>
      <c r="KSW125" s="347"/>
      <c r="KSX125" s="180"/>
      <c r="KSY125" s="348"/>
      <c r="KSZ125" s="349"/>
      <c r="KTA125" s="347"/>
      <c r="KTB125" s="180"/>
      <c r="KTC125" s="348"/>
      <c r="KTD125" s="349"/>
      <c r="KTE125" s="347"/>
      <c r="KTF125" s="180"/>
      <c r="KTG125" s="348"/>
      <c r="KTH125" s="349"/>
      <c r="KTI125" s="347"/>
      <c r="KTJ125" s="180"/>
      <c r="KTK125" s="348"/>
      <c r="KTL125" s="349"/>
      <c r="KTM125" s="347"/>
      <c r="KTN125" s="180"/>
      <c r="KTO125" s="348"/>
      <c r="KTP125" s="349"/>
      <c r="KTQ125" s="347"/>
      <c r="KTR125" s="180"/>
      <c r="KTS125" s="348"/>
      <c r="KTT125" s="349"/>
      <c r="KTU125" s="347"/>
      <c r="KTV125" s="180"/>
      <c r="KTW125" s="348"/>
      <c r="KTX125" s="349"/>
      <c r="KTY125" s="347"/>
      <c r="KTZ125" s="180"/>
      <c r="KUA125" s="348"/>
      <c r="KUB125" s="349"/>
      <c r="KUC125" s="347"/>
      <c r="KUD125" s="180"/>
      <c r="KUE125" s="348"/>
      <c r="KUF125" s="349"/>
      <c r="KUG125" s="347"/>
      <c r="KUH125" s="180"/>
      <c r="KUI125" s="348"/>
      <c r="KUJ125" s="349"/>
      <c r="KUK125" s="347"/>
      <c r="KUL125" s="180"/>
      <c r="KUM125" s="348"/>
      <c r="KUN125" s="349"/>
      <c r="KUO125" s="347"/>
      <c r="KUP125" s="180"/>
      <c r="KUQ125" s="348"/>
      <c r="KUR125" s="349"/>
      <c r="KUS125" s="347"/>
      <c r="KUT125" s="180"/>
      <c r="KUU125" s="348"/>
      <c r="KUV125" s="349"/>
      <c r="KUW125" s="347"/>
      <c r="KUX125" s="180"/>
      <c r="KUY125" s="348"/>
      <c r="KUZ125" s="349"/>
      <c r="KVA125" s="347"/>
      <c r="KVB125" s="180"/>
      <c r="KVC125" s="348"/>
      <c r="KVD125" s="349"/>
      <c r="KVE125" s="347"/>
      <c r="KVF125" s="180"/>
      <c r="KVG125" s="348"/>
      <c r="KVH125" s="349"/>
      <c r="KVI125" s="347"/>
      <c r="KVJ125" s="180"/>
      <c r="KVK125" s="348"/>
      <c r="KVL125" s="349"/>
      <c r="KVM125" s="347"/>
      <c r="KVN125" s="180"/>
      <c r="KVO125" s="348"/>
      <c r="KVP125" s="349"/>
      <c r="KVQ125" s="347"/>
      <c r="KVR125" s="180"/>
      <c r="KVS125" s="348"/>
      <c r="KVT125" s="349"/>
      <c r="KVU125" s="347"/>
      <c r="KVV125" s="180"/>
      <c r="KVW125" s="348"/>
      <c r="KVX125" s="349"/>
      <c r="KVY125" s="347"/>
      <c r="KVZ125" s="180"/>
      <c r="KWA125" s="348"/>
      <c r="KWB125" s="349"/>
      <c r="KWC125" s="347"/>
      <c r="KWD125" s="180"/>
      <c r="KWE125" s="348"/>
      <c r="KWF125" s="349"/>
      <c r="KWG125" s="347"/>
      <c r="KWH125" s="180"/>
      <c r="KWI125" s="348"/>
      <c r="KWJ125" s="349"/>
      <c r="KWK125" s="347"/>
      <c r="KWL125" s="180"/>
      <c r="KWM125" s="348"/>
      <c r="KWN125" s="349"/>
      <c r="KWO125" s="347"/>
      <c r="KWP125" s="180"/>
      <c r="KWQ125" s="348"/>
      <c r="KWR125" s="349"/>
      <c r="KWS125" s="347"/>
      <c r="KWT125" s="180"/>
      <c r="KWU125" s="348"/>
      <c r="KWV125" s="349"/>
      <c r="KWW125" s="347"/>
      <c r="KWX125" s="180"/>
      <c r="KWY125" s="348"/>
      <c r="KWZ125" s="349"/>
      <c r="KXA125" s="347"/>
      <c r="KXB125" s="180"/>
      <c r="KXC125" s="348"/>
      <c r="KXD125" s="349"/>
      <c r="KXE125" s="347"/>
      <c r="KXF125" s="180"/>
      <c r="KXG125" s="348"/>
      <c r="KXH125" s="349"/>
      <c r="KXI125" s="347"/>
      <c r="KXJ125" s="180"/>
      <c r="KXK125" s="348"/>
      <c r="KXL125" s="349"/>
      <c r="KXM125" s="347"/>
      <c r="KXN125" s="180"/>
      <c r="KXO125" s="348"/>
      <c r="KXP125" s="349"/>
      <c r="KXQ125" s="347"/>
      <c r="KXR125" s="180"/>
      <c r="KXS125" s="348"/>
      <c r="KXT125" s="349"/>
      <c r="KXU125" s="347"/>
      <c r="KXV125" s="180"/>
      <c r="KXW125" s="348"/>
      <c r="KXX125" s="349"/>
      <c r="KXY125" s="347"/>
      <c r="KXZ125" s="180"/>
      <c r="KYA125" s="348"/>
      <c r="KYB125" s="349"/>
      <c r="KYC125" s="347"/>
      <c r="KYD125" s="180"/>
      <c r="KYE125" s="348"/>
      <c r="KYF125" s="349"/>
      <c r="KYG125" s="347"/>
      <c r="KYH125" s="180"/>
      <c r="KYI125" s="348"/>
      <c r="KYJ125" s="349"/>
      <c r="KYK125" s="347"/>
      <c r="KYL125" s="180"/>
      <c r="KYM125" s="348"/>
      <c r="KYN125" s="349"/>
      <c r="KYO125" s="347"/>
      <c r="KYP125" s="180"/>
      <c r="KYQ125" s="348"/>
      <c r="KYR125" s="349"/>
      <c r="KYS125" s="347"/>
      <c r="KYT125" s="180"/>
      <c r="KYU125" s="348"/>
      <c r="KYV125" s="349"/>
      <c r="KYW125" s="347"/>
      <c r="KYX125" s="180"/>
      <c r="KYY125" s="348"/>
      <c r="KYZ125" s="349"/>
      <c r="KZA125" s="347"/>
      <c r="KZB125" s="180"/>
      <c r="KZC125" s="348"/>
      <c r="KZD125" s="349"/>
      <c r="KZE125" s="347"/>
      <c r="KZF125" s="180"/>
      <c r="KZG125" s="348"/>
      <c r="KZH125" s="349"/>
      <c r="KZI125" s="347"/>
      <c r="KZJ125" s="180"/>
      <c r="KZK125" s="348"/>
      <c r="KZL125" s="349"/>
      <c r="KZM125" s="347"/>
      <c r="KZN125" s="180"/>
      <c r="KZO125" s="348"/>
      <c r="KZP125" s="349"/>
      <c r="KZQ125" s="347"/>
      <c r="KZR125" s="180"/>
      <c r="KZS125" s="348"/>
      <c r="KZT125" s="349"/>
      <c r="KZU125" s="347"/>
      <c r="KZV125" s="180"/>
      <c r="KZW125" s="348"/>
      <c r="KZX125" s="349"/>
      <c r="KZY125" s="347"/>
      <c r="KZZ125" s="180"/>
      <c r="LAA125" s="348"/>
      <c r="LAB125" s="349"/>
      <c r="LAC125" s="347"/>
      <c r="LAD125" s="180"/>
      <c r="LAE125" s="348"/>
      <c r="LAF125" s="349"/>
      <c r="LAG125" s="347"/>
      <c r="LAH125" s="180"/>
      <c r="LAI125" s="348"/>
      <c r="LAJ125" s="349"/>
      <c r="LAK125" s="347"/>
      <c r="LAL125" s="180"/>
      <c r="LAM125" s="348"/>
      <c r="LAN125" s="349"/>
      <c r="LAO125" s="347"/>
      <c r="LAP125" s="180"/>
      <c r="LAQ125" s="348"/>
      <c r="LAR125" s="349"/>
      <c r="LAS125" s="347"/>
      <c r="LAT125" s="180"/>
      <c r="LAU125" s="348"/>
      <c r="LAV125" s="349"/>
      <c r="LAW125" s="347"/>
      <c r="LAX125" s="180"/>
      <c r="LAY125" s="348"/>
      <c r="LAZ125" s="349"/>
      <c r="LBA125" s="347"/>
      <c r="LBB125" s="180"/>
      <c r="LBC125" s="348"/>
      <c r="LBD125" s="349"/>
      <c r="LBE125" s="347"/>
      <c r="LBF125" s="180"/>
      <c r="LBG125" s="348"/>
      <c r="LBH125" s="349"/>
      <c r="LBI125" s="347"/>
      <c r="LBJ125" s="180"/>
      <c r="LBK125" s="348"/>
      <c r="LBL125" s="349"/>
      <c r="LBM125" s="347"/>
      <c r="LBN125" s="180"/>
      <c r="LBO125" s="348"/>
      <c r="LBP125" s="349"/>
      <c r="LBQ125" s="347"/>
      <c r="LBR125" s="180"/>
      <c r="LBS125" s="348"/>
      <c r="LBT125" s="349"/>
      <c r="LBU125" s="347"/>
      <c r="LBV125" s="180"/>
      <c r="LBW125" s="348"/>
      <c r="LBX125" s="349"/>
      <c r="LBY125" s="347"/>
      <c r="LBZ125" s="180"/>
      <c r="LCA125" s="348"/>
      <c r="LCB125" s="349"/>
      <c r="LCC125" s="347"/>
      <c r="LCD125" s="180"/>
      <c r="LCE125" s="348"/>
      <c r="LCF125" s="349"/>
      <c r="LCG125" s="347"/>
      <c r="LCH125" s="180"/>
      <c r="LCI125" s="348"/>
      <c r="LCJ125" s="349"/>
      <c r="LCK125" s="347"/>
      <c r="LCL125" s="180"/>
      <c r="LCM125" s="348"/>
      <c r="LCN125" s="349"/>
      <c r="LCO125" s="347"/>
      <c r="LCP125" s="180"/>
      <c r="LCQ125" s="348"/>
      <c r="LCR125" s="349"/>
      <c r="LCS125" s="347"/>
      <c r="LCT125" s="180"/>
      <c r="LCU125" s="348"/>
      <c r="LCV125" s="349"/>
      <c r="LCW125" s="347"/>
      <c r="LCX125" s="180"/>
      <c r="LCY125" s="348"/>
      <c r="LCZ125" s="349"/>
      <c r="LDA125" s="347"/>
      <c r="LDB125" s="180"/>
      <c r="LDC125" s="348"/>
      <c r="LDD125" s="349"/>
      <c r="LDE125" s="347"/>
      <c r="LDF125" s="180"/>
      <c r="LDG125" s="348"/>
      <c r="LDH125" s="349"/>
      <c r="LDI125" s="347"/>
      <c r="LDJ125" s="180"/>
      <c r="LDK125" s="348"/>
      <c r="LDL125" s="349"/>
      <c r="LDM125" s="347"/>
      <c r="LDN125" s="180"/>
      <c r="LDO125" s="348"/>
      <c r="LDP125" s="349"/>
      <c r="LDQ125" s="347"/>
      <c r="LDR125" s="180"/>
      <c r="LDS125" s="348"/>
      <c r="LDT125" s="349"/>
      <c r="LDU125" s="347"/>
      <c r="LDV125" s="180"/>
      <c r="LDW125" s="348"/>
      <c r="LDX125" s="349"/>
      <c r="LDY125" s="347"/>
      <c r="LDZ125" s="180"/>
      <c r="LEA125" s="348"/>
      <c r="LEB125" s="349"/>
      <c r="LEC125" s="347"/>
      <c r="LED125" s="180"/>
      <c r="LEE125" s="348"/>
      <c r="LEF125" s="349"/>
      <c r="LEG125" s="347"/>
      <c r="LEH125" s="180"/>
      <c r="LEI125" s="348"/>
      <c r="LEJ125" s="349"/>
      <c r="LEK125" s="347"/>
      <c r="LEL125" s="180"/>
      <c r="LEM125" s="348"/>
      <c r="LEN125" s="349"/>
      <c r="LEO125" s="347"/>
      <c r="LEP125" s="180"/>
      <c r="LEQ125" s="348"/>
      <c r="LER125" s="349"/>
      <c r="LES125" s="347"/>
      <c r="LET125" s="180"/>
      <c r="LEU125" s="348"/>
      <c r="LEV125" s="349"/>
      <c r="LEW125" s="347"/>
      <c r="LEX125" s="180"/>
      <c r="LEY125" s="348"/>
      <c r="LEZ125" s="349"/>
      <c r="LFA125" s="347"/>
      <c r="LFB125" s="180"/>
      <c r="LFC125" s="348"/>
      <c r="LFD125" s="349"/>
      <c r="LFE125" s="347"/>
      <c r="LFF125" s="180"/>
      <c r="LFG125" s="348"/>
      <c r="LFH125" s="349"/>
      <c r="LFI125" s="347"/>
      <c r="LFJ125" s="180"/>
      <c r="LFK125" s="348"/>
      <c r="LFL125" s="349"/>
      <c r="LFM125" s="347"/>
      <c r="LFN125" s="180"/>
      <c r="LFO125" s="348"/>
      <c r="LFP125" s="349"/>
      <c r="LFQ125" s="347"/>
      <c r="LFR125" s="180"/>
      <c r="LFS125" s="348"/>
      <c r="LFT125" s="349"/>
      <c r="LFU125" s="347"/>
      <c r="LFV125" s="180"/>
      <c r="LFW125" s="348"/>
      <c r="LFX125" s="349"/>
      <c r="LFY125" s="347"/>
      <c r="LFZ125" s="180"/>
      <c r="LGA125" s="348"/>
      <c r="LGB125" s="349"/>
      <c r="LGC125" s="347"/>
      <c r="LGD125" s="180"/>
      <c r="LGE125" s="348"/>
      <c r="LGF125" s="349"/>
      <c r="LGG125" s="347"/>
      <c r="LGH125" s="180"/>
      <c r="LGI125" s="348"/>
      <c r="LGJ125" s="349"/>
      <c r="LGK125" s="347"/>
      <c r="LGL125" s="180"/>
      <c r="LGM125" s="348"/>
      <c r="LGN125" s="349"/>
      <c r="LGO125" s="347"/>
      <c r="LGP125" s="180"/>
      <c r="LGQ125" s="348"/>
      <c r="LGR125" s="349"/>
      <c r="LGS125" s="347"/>
      <c r="LGT125" s="180"/>
      <c r="LGU125" s="348"/>
      <c r="LGV125" s="349"/>
      <c r="LGW125" s="347"/>
      <c r="LGX125" s="180"/>
      <c r="LGY125" s="348"/>
      <c r="LGZ125" s="349"/>
      <c r="LHA125" s="347"/>
      <c r="LHB125" s="180"/>
      <c r="LHC125" s="348"/>
      <c r="LHD125" s="349"/>
      <c r="LHE125" s="347"/>
      <c r="LHF125" s="180"/>
      <c r="LHG125" s="348"/>
      <c r="LHH125" s="349"/>
      <c r="LHI125" s="347"/>
      <c r="LHJ125" s="180"/>
      <c r="LHK125" s="348"/>
      <c r="LHL125" s="349"/>
      <c r="LHM125" s="347"/>
      <c r="LHN125" s="180"/>
      <c r="LHO125" s="348"/>
      <c r="LHP125" s="349"/>
      <c r="LHQ125" s="347"/>
      <c r="LHR125" s="180"/>
      <c r="LHS125" s="348"/>
      <c r="LHT125" s="349"/>
      <c r="LHU125" s="347"/>
      <c r="LHV125" s="180"/>
      <c r="LHW125" s="348"/>
      <c r="LHX125" s="349"/>
      <c r="LHY125" s="347"/>
      <c r="LHZ125" s="180"/>
      <c r="LIA125" s="348"/>
      <c r="LIB125" s="349"/>
      <c r="LIC125" s="347"/>
      <c r="LID125" s="180"/>
      <c r="LIE125" s="348"/>
      <c r="LIF125" s="349"/>
      <c r="LIG125" s="347"/>
      <c r="LIH125" s="180"/>
      <c r="LII125" s="348"/>
      <c r="LIJ125" s="349"/>
      <c r="LIK125" s="347"/>
      <c r="LIL125" s="180"/>
      <c r="LIM125" s="348"/>
      <c r="LIN125" s="349"/>
      <c r="LIO125" s="347"/>
      <c r="LIP125" s="180"/>
      <c r="LIQ125" s="348"/>
      <c r="LIR125" s="349"/>
      <c r="LIS125" s="347"/>
      <c r="LIT125" s="180"/>
      <c r="LIU125" s="348"/>
      <c r="LIV125" s="349"/>
      <c r="LIW125" s="347"/>
      <c r="LIX125" s="180"/>
      <c r="LIY125" s="348"/>
      <c r="LIZ125" s="349"/>
      <c r="LJA125" s="347"/>
      <c r="LJB125" s="180"/>
      <c r="LJC125" s="348"/>
      <c r="LJD125" s="349"/>
      <c r="LJE125" s="347"/>
      <c r="LJF125" s="180"/>
      <c r="LJG125" s="348"/>
      <c r="LJH125" s="349"/>
      <c r="LJI125" s="347"/>
      <c r="LJJ125" s="180"/>
      <c r="LJK125" s="348"/>
      <c r="LJL125" s="349"/>
      <c r="LJM125" s="347"/>
      <c r="LJN125" s="180"/>
      <c r="LJO125" s="348"/>
      <c r="LJP125" s="349"/>
      <c r="LJQ125" s="347"/>
      <c r="LJR125" s="180"/>
      <c r="LJS125" s="348"/>
      <c r="LJT125" s="349"/>
      <c r="LJU125" s="347"/>
      <c r="LJV125" s="180"/>
      <c r="LJW125" s="348"/>
      <c r="LJX125" s="349"/>
      <c r="LJY125" s="347"/>
      <c r="LJZ125" s="180"/>
      <c r="LKA125" s="348"/>
      <c r="LKB125" s="349"/>
      <c r="LKC125" s="347"/>
      <c r="LKD125" s="180"/>
      <c r="LKE125" s="348"/>
      <c r="LKF125" s="349"/>
      <c r="LKG125" s="347"/>
      <c r="LKH125" s="180"/>
      <c r="LKI125" s="348"/>
      <c r="LKJ125" s="349"/>
      <c r="LKK125" s="347"/>
      <c r="LKL125" s="180"/>
      <c r="LKM125" s="348"/>
      <c r="LKN125" s="349"/>
      <c r="LKO125" s="347"/>
      <c r="LKP125" s="180"/>
      <c r="LKQ125" s="348"/>
      <c r="LKR125" s="349"/>
      <c r="LKS125" s="347"/>
      <c r="LKT125" s="180"/>
      <c r="LKU125" s="348"/>
      <c r="LKV125" s="349"/>
      <c r="LKW125" s="347"/>
      <c r="LKX125" s="180"/>
      <c r="LKY125" s="348"/>
      <c r="LKZ125" s="349"/>
      <c r="LLA125" s="347"/>
      <c r="LLB125" s="180"/>
      <c r="LLC125" s="348"/>
      <c r="LLD125" s="349"/>
      <c r="LLE125" s="347"/>
      <c r="LLF125" s="180"/>
      <c r="LLG125" s="348"/>
      <c r="LLH125" s="349"/>
      <c r="LLI125" s="347"/>
      <c r="LLJ125" s="180"/>
      <c r="LLK125" s="348"/>
      <c r="LLL125" s="349"/>
      <c r="LLM125" s="347"/>
      <c r="LLN125" s="180"/>
      <c r="LLO125" s="348"/>
      <c r="LLP125" s="349"/>
      <c r="LLQ125" s="347"/>
      <c r="LLR125" s="180"/>
      <c r="LLS125" s="348"/>
      <c r="LLT125" s="349"/>
      <c r="LLU125" s="347"/>
      <c r="LLV125" s="180"/>
      <c r="LLW125" s="348"/>
      <c r="LLX125" s="349"/>
      <c r="LLY125" s="347"/>
      <c r="LLZ125" s="180"/>
      <c r="LMA125" s="348"/>
      <c r="LMB125" s="349"/>
      <c r="LMC125" s="347"/>
      <c r="LMD125" s="180"/>
      <c r="LME125" s="348"/>
      <c r="LMF125" s="349"/>
      <c r="LMG125" s="347"/>
      <c r="LMH125" s="180"/>
      <c r="LMI125" s="348"/>
      <c r="LMJ125" s="349"/>
      <c r="LMK125" s="347"/>
      <c r="LML125" s="180"/>
      <c r="LMM125" s="348"/>
      <c r="LMN125" s="349"/>
      <c r="LMO125" s="347"/>
      <c r="LMP125" s="180"/>
      <c r="LMQ125" s="348"/>
      <c r="LMR125" s="349"/>
      <c r="LMS125" s="347"/>
      <c r="LMT125" s="180"/>
      <c r="LMU125" s="348"/>
      <c r="LMV125" s="349"/>
      <c r="LMW125" s="347"/>
      <c r="LMX125" s="180"/>
      <c r="LMY125" s="348"/>
      <c r="LMZ125" s="349"/>
      <c r="LNA125" s="347"/>
      <c r="LNB125" s="180"/>
      <c r="LNC125" s="348"/>
      <c r="LND125" s="349"/>
      <c r="LNE125" s="347"/>
      <c r="LNF125" s="180"/>
      <c r="LNG125" s="348"/>
      <c r="LNH125" s="349"/>
      <c r="LNI125" s="347"/>
      <c r="LNJ125" s="180"/>
      <c r="LNK125" s="348"/>
      <c r="LNL125" s="349"/>
      <c r="LNM125" s="347"/>
      <c r="LNN125" s="180"/>
      <c r="LNO125" s="348"/>
      <c r="LNP125" s="349"/>
      <c r="LNQ125" s="347"/>
      <c r="LNR125" s="180"/>
      <c r="LNS125" s="348"/>
      <c r="LNT125" s="349"/>
      <c r="LNU125" s="347"/>
      <c r="LNV125" s="180"/>
      <c r="LNW125" s="348"/>
      <c r="LNX125" s="349"/>
      <c r="LNY125" s="347"/>
      <c r="LNZ125" s="180"/>
      <c r="LOA125" s="348"/>
      <c r="LOB125" s="349"/>
      <c r="LOC125" s="347"/>
      <c r="LOD125" s="180"/>
      <c r="LOE125" s="348"/>
      <c r="LOF125" s="349"/>
      <c r="LOG125" s="347"/>
      <c r="LOH125" s="180"/>
      <c r="LOI125" s="348"/>
      <c r="LOJ125" s="349"/>
      <c r="LOK125" s="347"/>
      <c r="LOL125" s="180"/>
      <c r="LOM125" s="348"/>
      <c r="LON125" s="349"/>
      <c r="LOO125" s="347"/>
      <c r="LOP125" s="180"/>
      <c r="LOQ125" s="348"/>
      <c r="LOR125" s="349"/>
      <c r="LOS125" s="347"/>
      <c r="LOT125" s="180"/>
      <c r="LOU125" s="348"/>
      <c r="LOV125" s="349"/>
      <c r="LOW125" s="347"/>
      <c r="LOX125" s="180"/>
      <c r="LOY125" s="348"/>
      <c r="LOZ125" s="349"/>
      <c r="LPA125" s="347"/>
      <c r="LPB125" s="180"/>
      <c r="LPC125" s="348"/>
      <c r="LPD125" s="349"/>
      <c r="LPE125" s="347"/>
      <c r="LPF125" s="180"/>
      <c r="LPG125" s="348"/>
      <c r="LPH125" s="349"/>
      <c r="LPI125" s="347"/>
      <c r="LPJ125" s="180"/>
      <c r="LPK125" s="348"/>
      <c r="LPL125" s="349"/>
      <c r="LPM125" s="347"/>
      <c r="LPN125" s="180"/>
      <c r="LPO125" s="348"/>
      <c r="LPP125" s="349"/>
      <c r="LPQ125" s="347"/>
      <c r="LPR125" s="180"/>
      <c r="LPS125" s="348"/>
      <c r="LPT125" s="349"/>
      <c r="LPU125" s="347"/>
      <c r="LPV125" s="180"/>
      <c r="LPW125" s="348"/>
      <c r="LPX125" s="349"/>
      <c r="LPY125" s="347"/>
      <c r="LPZ125" s="180"/>
      <c r="LQA125" s="348"/>
      <c r="LQB125" s="349"/>
      <c r="LQC125" s="347"/>
      <c r="LQD125" s="180"/>
      <c r="LQE125" s="348"/>
      <c r="LQF125" s="349"/>
      <c r="LQG125" s="347"/>
      <c r="LQH125" s="180"/>
      <c r="LQI125" s="348"/>
      <c r="LQJ125" s="349"/>
      <c r="LQK125" s="347"/>
      <c r="LQL125" s="180"/>
      <c r="LQM125" s="348"/>
      <c r="LQN125" s="349"/>
      <c r="LQO125" s="347"/>
      <c r="LQP125" s="180"/>
      <c r="LQQ125" s="348"/>
      <c r="LQR125" s="349"/>
      <c r="LQS125" s="347"/>
      <c r="LQT125" s="180"/>
      <c r="LQU125" s="348"/>
      <c r="LQV125" s="349"/>
      <c r="LQW125" s="347"/>
      <c r="LQX125" s="180"/>
      <c r="LQY125" s="348"/>
      <c r="LQZ125" s="349"/>
      <c r="LRA125" s="347"/>
      <c r="LRB125" s="180"/>
      <c r="LRC125" s="348"/>
      <c r="LRD125" s="349"/>
      <c r="LRE125" s="347"/>
      <c r="LRF125" s="180"/>
      <c r="LRG125" s="348"/>
      <c r="LRH125" s="349"/>
      <c r="LRI125" s="347"/>
      <c r="LRJ125" s="180"/>
      <c r="LRK125" s="348"/>
      <c r="LRL125" s="349"/>
      <c r="LRM125" s="347"/>
      <c r="LRN125" s="180"/>
      <c r="LRO125" s="348"/>
      <c r="LRP125" s="349"/>
      <c r="LRQ125" s="347"/>
      <c r="LRR125" s="180"/>
      <c r="LRS125" s="348"/>
      <c r="LRT125" s="349"/>
      <c r="LRU125" s="347"/>
      <c r="LRV125" s="180"/>
      <c r="LRW125" s="348"/>
      <c r="LRX125" s="349"/>
      <c r="LRY125" s="347"/>
      <c r="LRZ125" s="180"/>
      <c r="LSA125" s="348"/>
      <c r="LSB125" s="349"/>
      <c r="LSC125" s="347"/>
      <c r="LSD125" s="180"/>
      <c r="LSE125" s="348"/>
      <c r="LSF125" s="349"/>
      <c r="LSG125" s="347"/>
      <c r="LSH125" s="180"/>
      <c r="LSI125" s="348"/>
      <c r="LSJ125" s="349"/>
      <c r="LSK125" s="347"/>
      <c r="LSL125" s="180"/>
      <c r="LSM125" s="348"/>
      <c r="LSN125" s="349"/>
      <c r="LSO125" s="347"/>
      <c r="LSP125" s="180"/>
      <c r="LSQ125" s="348"/>
      <c r="LSR125" s="349"/>
      <c r="LSS125" s="347"/>
      <c r="LST125" s="180"/>
      <c r="LSU125" s="348"/>
      <c r="LSV125" s="349"/>
      <c r="LSW125" s="347"/>
      <c r="LSX125" s="180"/>
      <c r="LSY125" s="348"/>
      <c r="LSZ125" s="349"/>
      <c r="LTA125" s="347"/>
      <c r="LTB125" s="180"/>
      <c r="LTC125" s="348"/>
      <c r="LTD125" s="349"/>
      <c r="LTE125" s="347"/>
      <c r="LTF125" s="180"/>
      <c r="LTG125" s="348"/>
      <c r="LTH125" s="349"/>
      <c r="LTI125" s="347"/>
      <c r="LTJ125" s="180"/>
      <c r="LTK125" s="348"/>
      <c r="LTL125" s="349"/>
      <c r="LTM125" s="347"/>
      <c r="LTN125" s="180"/>
      <c r="LTO125" s="348"/>
      <c r="LTP125" s="349"/>
      <c r="LTQ125" s="347"/>
      <c r="LTR125" s="180"/>
      <c r="LTS125" s="348"/>
      <c r="LTT125" s="349"/>
      <c r="LTU125" s="347"/>
      <c r="LTV125" s="180"/>
      <c r="LTW125" s="348"/>
      <c r="LTX125" s="349"/>
      <c r="LTY125" s="347"/>
      <c r="LTZ125" s="180"/>
      <c r="LUA125" s="348"/>
      <c r="LUB125" s="349"/>
      <c r="LUC125" s="347"/>
      <c r="LUD125" s="180"/>
      <c r="LUE125" s="348"/>
      <c r="LUF125" s="349"/>
      <c r="LUG125" s="347"/>
      <c r="LUH125" s="180"/>
      <c r="LUI125" s="348"/>
      <c r="LUJ125" s="349"/>
      <c r="LUK125" s="347"/>
      <c r="LUL125" s="180"/>
      <c r="LUM125" s="348"/>
      <c r="LUN125" s="349"/>
      <c r="LUO125" s="347"/>
      <c r="LUP125" s="180"/>
      <c r="LUQ125" s="348"/>
      <c r="LUR125" s="349"/>
      <c r="LUS125" s="347"/>
      <c r="LUT125" s="180"/>
      <c r="LUU125" s="348"/>
      <c r="LUV125" s="349"/>
      <c r="LUW125" s="347"/>
      <c r="LUX125" s="180"/>
      <c r="LUY125" s="348"/>
      <c r="LUZ125" s="349"/>
      <c r="LVA125" s="347"/>
      <c r="LVB125" s="180"/>
      <c r="LVC125" s="348"/>
      <c r="LVD125" s="349"/>
      <c r="LVE125" s="347"/>
      <c r="LVF125" s="180"/>
      <c r="LVG125" s="348"/>
      <c r="LVH125" s="349"/>
      <c r="LVI125" s="347"/>
      <c r="LVJ125" s="180"/>
      <c r="LVK125" s="348"/>
      <c r="LVL125" s="349"/>
      <c r="LVM125" s="347"/>
      <c r="LVN125" s="180"/>
      <c r="LVO125" s="348"/>
      <c r="LVP125" s="349"/>
      <c r="LVQ125" s="347"/>
      <c r="LVR125" s="180"/>
      <c r="LVS125" s="348"/>
      <c r="LVT125" s="349"/>
      <c r="LVU125" s="347"/>
      <c r="LVV125" s="180"/>
      <c r="LVW125" s="348"/>
      <c r="LVX125" s="349"/>
      <c r="LVY125" s="347"/>
      <c r="LVZ125" s="180"/>
      <c r="LWA125" s="348"/>
      <c r="LWB125" s="349"/>
      <c r="LWC125" s="347"/>
      <c r="LWD125" s="180"/>
      <c r="LWE125" s="348"/>
      <c r="LWF125" s="349"/>
      <c r="LWG125" s="347"/>
      <c r="LWH125" s="180"/>
      <c r="LWI125" s="348"/>
      <c r="LWJ125" s="349"/>
      <c r="LWK125" s="347"/>
      <c r="LWL125" s="180"/>
      <c r="LWM125" s="348"/>
      <c r="LWN125" s="349"/>
      <c r="LWO125" s="347"/>
      <c r="LWP125" s="180"/>
      <c r="LWQ125" s="348"/>
      <c r="LWR125" s="349"/>
      <c r="LWS125" s="347"/>
      <c r="LWT125" s="180"/>
      <c r="LWU125" s="348"/>
      <c r="LWV125" s="349"/>
      <c r="LWW125" s="347"/>
      <c r="LWX125" s="180"/>
      <c r="LWY125" s="348"/>
      <c r="LWZ125" s="349"/>
      <c r="LXA125" s="347"/>
      <c r="LXB125" s="180"/>
      <c r="LXC125" s="348"/>
      <c r="LXD125" s="349"/>
      <c r="LXE125" s="347"/>
      <c r="LXF125" s="180"/>
      <c r="LXG125" s="348"/>
      <c r="LXH125" s="349"/>
      <c r="LXI125" s="347"/>
      <c r="LXJ125" s="180"/>
      <c r="LXK125" s="348"/>
      <c r="LXL125" s="349"/>
      <c r="LXM125" s="347"/>
      <c r="LXN125" s="180"/>
      <c r="LXO125" s="348"/>
      <c r="LXP125" s="349"/>
      <c r="LXQ125" s="347"/>
      <c r="LXR125" s="180"/>
      <c r="LXS125" s="348"/>
      <c r="LXT125" s="349"/>
      <c r="LXU125" s="347"/>
      <c r="LXV125" s="180"/>
      <c r="LXW125" s="348"/>
      <c r="LXX125" s="349"/>
      <c r="LXY125" s="347"/>
      <c r="LXZ125" s="180"/>
      <c r="LYA125" s="348"/>
      <c r="LYB125" s="349"/>
      <c r="LYC125" s="347"/>
      <c r="LYD125" s="180"/>
      <c r="LYE125" s="348"/>
      <c r="LYF125" s="349"/>
      <c r="LYG125" s="347"/>
      <c r="LYH125" s="180"/>
      <c r="LYI125" s="348"/>
      <c r="LYJ125" s="349"/>
      <c r="LYK125" s="347"/>
      <c r="LYL125" s="180"/>
      <c r="LYM125" s="348"/>
      <c r="LYN125" s="349"/>
      <c r="LYO125" s="347"/>
      <c r="LYP125" s="180"/>
      <c r="LYQ125" s="348"/>
      <c r="LYR125" s="349"/>
      <c r="LYS125" s="347"/>
      <c r="LYT125" s="180"/>
      <c r="LYU125" s="348"/>
      <c r="LYV125" s="349"/>
      <c r="LYW125" s="347"/>
      <c r="LYX125" s="180"/>
      <c r="LYY125" s="348"/>
      <c r="LYZ125" s="349"/>
      <c r="LZA125" s="347"/>
      <c r="LZB125" s="180"/>
      <c r="LZC125" s="348"/>
      <c r="LZD125" s="349"/>
      <c r="LZE125" s="347"/>
      <c r="LZF125" s="180"/>
      <c r="LZG125" s="348"/>
      <c r="LZH125" s="349"/>
      <c r="LZI125" s="347"/>
      <c r="LZJ125" s="180"/>
      <c r="LZK125" s="348"/>
      <c r="LZL125" s="349"/>
      <c r="LZM125" s="347"/>
      <c r="LZN125" s="180"/>
      <c r="LZO125" s="348"/>
      <c r="LZP125" s="349"/>
      <c r="LZQ125" s="347"/>
      <c r="LZR125" s="180"/>
      <c r="LZS125" s="348"/>
      <c r="LZT125" s="349"/>
      <c r="LZU125" s="347"/>
      <c r="LZV125" s="180"/>
      <c r="LZW125" s="348"/>
      <c r="LZX125" s="349"/>
      <c r="LZY125" s="347"/>
      <c r="LZZ125" s="180"/>
      <c r="MAA125" s="348"/>
      <c r="MAB125" s="349"/>
      <c r="MAC125" s="347"/>
      <c r="MAD125" s="180"/>
      <c r="MAE125" s="348"/>
      <c r="MAF125" s="349"/>
      <c r="MAG125" s="347"/>
      <c r="MAH125" s="180"/>
      <c r="MAI125" s="348"/>
      <c r="MAJ125" s="349"/>
      <c r="MAK125" s="347"/>
      <c r="MAL125" s="180"/>
      <c r="MAM125" s="348"/>
      <c r="MAN125" s="349"/>
      <c r="MAO125" s="347"/>
      <c r="MAP125" s="180"/>
      <c r="MAQ125" s="348"/>
      <c r="MAR125" s="349"/>
      <c r="MAS125" s="347"/>
      <c r="MAT125" s="180"/>
      <c r="MAU125" s="348"/>
      <c r="MAV125" s="349"/>
      <c r="MAW125" s="347"/>
      <c r="MAX125" s="180"/>
      <c r="MAY125" s="348"/>
      <c r="MAZ125" s="349"/>
      <c r="MBA125" s="347"/>
      <c r="MBB125" s="180"/>
      <c r="MBC125" s="348"/>
      <c r="MBD125" s="349"/>
      <c r="MBE125" s="347"/>
      <c r="MBF125" s="180"/>
      <c r="MBG125" s="348"/>
      <c r="MBH125" s="349"/>
      <c r="MBI125" s="347"/>
      <c r="MBJ125" s="180"/>
      <c r="MBK125" s="348"/>
      <c r="MBL125" s="349"/>
      <c r="MBM125" s="347"/>
      <c r="MBN125" s="180"/>
      <c r="MBO125" s="348"/>
      <c r="MBP125" s="349"/>
      <c r="MBQ125" s="347"/>
      <c r="MBR125" s="180"/>
      <c r="MBS125" s="348"/>
      <c r="MBT125" s="349"/>
      <c r="MBU125" s="347"/>
      <c r="MBV125" s="180"/>
      <c r="MBW125" s="348"/>
      <c r="MBX125" s="349"/>
      <c r="MBY125" s="347"/>
      <c r="MBZ125" s="180"/>
      <c r="MCA125" s="348"/>
      <c r="MCB125" s="349"/>
      <c r="MCC125" s="347"/>
      <c r="MCD125" s="180"/>
      <c r="MCE125" s="348"/>
      <c r="MCF125" s="349"/>
      <c r="MCG125" s="347"/>
      <c r="MCH125" s="180"/>
      <c r="MCI125" s="348"/>
      <c r="MCJ125" s="349"/>
      <c r="MCK125" s="347"/>
      <c r="MCL125" s="180"/>
      <c r="MCM125" s="348"/>
      <c r="MCN125" s="349"/>
      <c r="MCO125" s="347"/>
      <c r="MCP125" s="180"/>
      <c r="MCQ125" s="348"/>
      <c r="MCR125" s="349"/>
      <c r="MCS125" s="347"/>
      <c r="MCT125" s="180"/>
      <c r="MCU125" s="348"/>
      <c r="MCV125" s="349"/>
      <c r="MCW125" s="347"/>
      <c r="MCX125" s="180"/>
      <c r="MCY125" s="348"/>
      <c r="MCZ125" s="349"/>
      <c r="MDA125" s="347"/>
      <c r="MDB125" s="180"/>
      <c r="MDC125" s="348"/>
      <c r="MDD125" s="349"/>
      <c r="MDE125" s="347"/>
      <c r="MDF125" s="180"/>
      <c r="MDG125" s="348"/>
      <c r="MDH125" s="349"/>
      <c r="MDI125" s="347"/>
      <c r="MDJ125" s="180"/>
      <c r="MDK125" s="348"/>
      <c r="MDL125" s="349"/>
      <c r="MDM125" s="347"/>
      <c r="MDN125" s="180"/>
      <c r="MDO125" s="348"/>
      <c r="MDP125" s="349"/>
      <c r="MDQ125" s="347"/>
      <c r="MDR125" s="180"/>
      <c r="MDS125" s="348"/>
      <c r="MDT125" s="349"/>
      <c r="MDU125" s="347"/>
      <c r="MDV125" s="180"/>
      <c r="MDW125" s="348"/>
      <c r="MDX125" s="349"/>
      <c r="MDY125" s="347"/>
      <c r="MDZ125" s="180"/>
      <c r="MEA125" s="348"/>
      <c r="MEB125" s="349"/>
      <c r="MEC125" s="347"/>
      <c r="MED125" s="180"/>
      <c r="MEE125" s="348"/>
      <c r="MEF125" s="349"/>
      <c r="MEG125" s="347"/>
      <c r="MEH125" s="180"/>
      <c r="MEI125" s="348"/>
      <c r="MEJ125" s="349"/>
      <c r="MEK125" s="347"/>
      <c r="MEL125" s="180"/>
      <c r="MEM125" s="348"/>
      <c r="MEN125" s="349"/>
      <c r="MEO125" s="347"/>
      <c r="MEP125" s="180"/>
      <c r="MEQ125" s="348"/>
      <c r="MER125" s="349"/>
      <c r="MES125" s="347"/>
      <c r="MET125" s="180"/>
      <c r="MEU125" s="348"/>
      <c r="MEV125" s="349"/>
      <c r="MEW125" s="347"/>
      <c r="MEX125" s="180"/>
      <c r="MEY125" s="348"/>
      <c r="MEZ125" s="349"/>
      <c r="MFA125" s="347"/>
      <c r="MFB125" s="180"/>
      <c r="MFC125" s="348"/>
      <c r="MFD125" s="349"/>
      <c r="MFE125" s="347"/>
      <c r="MFF125" s="180"/>
      <c r="MFG125" s="348"/>
      <c r="MFH125" s="349"/>
      <c r="MFI125" s="347"/>
      <c r="MFJ125" s="180"/>
      <c r="MFK125" s="348"/>
      <c r="MFL125" s="349"/>
      <c r="MFM125" s="347"/>
      <c r="MFN125" s="180"/>
      <c r="MFO125" s="348"/>
      <c r="MFP125" s="349"/>
      <c r="MFQ125" s="347"/>
      <c r="MFR125" s="180"/>
      <c r="MFS125" s="348"/>
      <c r="MFT125" s="349"/>
      <c r="MFU125" s="347"/>
      <c r="MFV125" s="180"/>
      <c r="MFW125" s="348"/>
      <c r="MFX125" s="349"/>
      <c r="MFY125" s="347"/>
      <c r="MFZ125" s="180"/>
      <c r="MGA125" s="348"/>
      <c r="MGB125" s="349"/>
      <c r="MGC125" s="347"/>
      <c r="MGD125" s="180"/>
      <c r="MGE125" s="348"/>
      <c r="MGF125" s="349"/>
      <c r="MGG125" s="347"/>
      <c r="MGH125" s="180"/>
      <c r="MGI125" s="348"/>
      <c r="MGJ125" s="349"/>
      <c r="MGK125" s="347"/>
      <c r="MGL125" s="180"/>
      <c r="MGM125" s="348"/>
      <c r="MGN125" s="349"/>
      <c r="MGO125" s="347"/>
      <c r="MGP125" s="180"/>
      <c r="MGQ125" s="348"/>
      <c r="MGR125" s="349"/>
      <c r="MGS125" s="347"/>
      <c r="MGT125" s="180"/>
      <c r="MGU125" s="348"/>
      <c r="MGV125" s="349"/>
      <c r="MGW125" s="347"/>
      <c r="MGX125" s="180"/>
      <c r="MGY125" s="348"/>
      <c r="MGZ125" s="349"/>
      <c r="MHA125" s="347"/>
      <c r="MHB125" s="180"/>
      <c r="MHC125" s="348"/>
      <c r="MHD125" s="349"/>
      <c r="MHE125" s="347"/>
      <c r="MHF125" s="180"/>
      <c r="MHG125" s="348"/>
      <c r="MHH125" s="349"/>
      <c r="MHI125" s="347"/>
      <c r="MHJ125" s="180"/>
      <c r="MHK125" s="348"/>
      <c r="MHL125" s="349"/>
      <c r="MHM125" s="347"/>
      <c r="MHN125" s="180"/>
      <c r="MHO125" s="348"/>
      <c r="MHP125" s="349"/>
      <c r="MHQ125" s="347"/>
      <c r="MHR125" s="180"/>
      <c r="MHS125" s="348"/>
      <c r="MHT125" s="349"/>
      <c r="MHU125" s="347"/>
      <c r="MHV125" s="180"/>
      <c r="MHW125" s="348"/>
      <c r="MHX125" s="349"/>
      <c r="MHY125" s="347"/>
      <c r="MHZ125" s="180"/>
      <c r="MIA125" s="348"/>
      <c r="MIB125" s="349"/>
      <c r="MIC125" s="347"/>
      <c r="MID125" s="180"/>
      <c r="MIE125" s="348"/>
      <c r="MIF125" s="349"/>
      <c r="MIG125" s="347"/>
      <c r="MIH125" s="180"/>
      <c r="MII125" s="348"/>
      <c r="MIJ125" s="349"/>
      <c r="MIK125" s="347"/>
      <c r="MIL125" s="180"/>
      <c r="MIM125" s="348"/>
      <c r="MIN125" s="349"/>
      <c r="MIO125" s="347"/>
      <c r="MIP125" s="180"/>
      <c r="MIQ125" s="348"/>
      <c r="MIR125" s="349"/>
      <c r="MIS125" s="347"/>
      <c r="MIT125" s="180"/>
      <c r="MIU125" s="348"/>
      <c r="MIV125" s="349"/>
      <c r="MIW125" s="347"/>
      <c r="MIX125" s="180"/>
      <c r="MIY125" s="348"/>
      <c r="MIZ125" s="349"/>
      <c r="MJA125" s="347"/>
      <c r="MJB125" s="180"/>
      <c r="MJC125" s="348"/>
      <c r="MJD125" s="349"/>
      <c r="MJE125" s="347"/>
      <c r="MJF125" s="180"/>
      <c r="MJG125" s="348"/>
      <c r="MJH125" s="349"/>
      <c r="MJI125" s="347"/>
      <c r="MJJ125" s="180"/>
      <c r="MJK125" s="348"/>
      <c r="MJL125" s="349"/>
      <c r="MJM125" s="347"/>
      <c r="MJN125" s="180"/>
      <c r="MJO125" s="348"/>
      <c r="MJP125" s="349"/>
      <c r="MJQ125" s="347"/>
      <c r="MJR125" s="180"/>
      <c r="MJS125" s="348"/>
      <c r="MJT125" s="349"/>
      <c r="MJU125" s="347"/>
      <c r="MJV125" s="180"/>
      <c r="MJW125" s="348"/>
      <c r="MJX125" s="349"/>
      <c r="MJY125" s="347"/>
      <c r="MJZ125" s="180"/>
      <c r="MKA125" s="348"/>
      <c r="MKB125" s="349"/>
      <c r="MKC125" s="347"/>
      <c r="MKD125" s="180"/>
      <c r="MKE125" s="348"/>
      <c r="MKF125" s="349"/>
      <c r="MKG125" s="347"/>
      <c r="MKH125" s="180"/>
      <c r="MKI125" s="348"/>
      <c r="MKJ125" s="349"/>
      <c r="MKK125" s="347"/>
      <c r="MKL125" s="180"/>
      <c r="MKM125" s="348"/>
      <c r="MKN125" s="349"/>
      <c r="MKO125" s="347"/>
      <c r="MKP125" s="180"/>
      <c r="MKQ125" s="348"/>
      <c r="MKR125" s="349"/>
      <c r="MKS125" s="347"/>
      <c r="MKT125" s="180"/>
      <c r="MKU125" s="348"/>
      <c r="MKV125" s="349"/>
      <c r="MKW125" s="347"/>
      <c r="MKX125" s="180"/>
      <c r="MKY125" s="348"/>
      <c r="MKZ125" s="349"/>
      <c r="MLA125" s="347"/>
      <c r="MLB125" s="180"/>
      <c r="MLC125" s="348"/>
      <c r="MLD125" s="349"/>
      <c r="MLE125" s="347"/>
      <c r="MLF125" s="180"/>
      <c r="MLG125" s="348"/>
      <c r="MLH125" s="349"/>
      <c r="MLI125" s="347"/>
      <c r="MLJ125" s="180"/>
      <c r="MLK125" s="348"/>
      <c r="MLL125" s="349"/>
      <c r="MLM125" s="347"/>
      <c r="MLN125" s="180"/>
      <c r="MLO125" s="348"/>
      <c r="MLP125" s="349"/>
      <c r="MLQ125" s="347"/>
      <c r="MLR125" s="180"/>
      <c r="MLS125" s="348"/>
      <c r="MLT125" s="349"/>
      <c r="MLU125" s="347"/>
      <c r="MLV125" s="180"/>
      <c r="MLW125" s="348"/>
      <c r="MLX125" s="349"/>
      <c r="MLY125" s="347"/>
      <c r="MLZ125" s="180"/>
      <c r="MMA125" s="348"/>
      <c r="MMB125" s="349"/>
      <c r="MMC125" s="347"/>
      <c r="MMD125" s="180"/>
      <c r="MME125" s="348"/>
      <c r="MMF125" s="349"/>
      <c r="MMG125" s="347"/>
      <c r="MMH125" s="180"/>
      <c r="MMI125" s="348"/>
      <c r="MMJ125" s="349"/>
      <c r="MMK125" s="347"/>
      <c r="MML125" s="180"/>
      <c r="MMM125" s="348"/>
      <c r="MMN125" s="349"/>
      <c r="MMO125" s="347"/>
      <c r="MMP125" s="180"/>
      <c r="MMQ125" s="348"/>
      <c r="MMR125" s="349"/>
      <c r="MMS125" s="347"/>
      <c r="MMT125" s="180"/>
      <c r="MMU125" s="348"/>
      <c r="MMV125" s="349"/>
      <c r="MMW125" s="347"/>
      <c r="MMX125" s="180"/>
      <c r="MMY125" s="348"/>
      <c r="MMZ125" s="349"/>
      <c r="MNA125" s="347"/>
      <c r="MNB125" s="180"/>
      <c r="MNC125" s="348"/>
      <c r="MND125" s="349"/>
      <c r="MNE125" s="347"/>
      <c r="MNF125" s="180"/>
      <c r="MNG125" s="348"/>
      <c r="MNH125" s="349"/>
      <c r="MNI125" s="347"/>
      <c r="MNJ125" s="180"/>
      <c r="MNK125" s="348"/>
      <c r="MNL125" s="349"/>
      <c r="MNM125" s="347"/>
      <c r="MNN125" s="180"/>
      <c r="MNO125" s="348"/>
      <c r="MNP125" s="349"/>
      <c r="MNQ125" s="347"/>
      <c r="MNR125" s="180"/>
      <c r="MNS125" s="348"/>
      <c r="MNT125" s="349"/>
      <c r="MNU125" s="347"/>
      <c r="MNV125" s="180"/>
      <c r="MNW125" s="348"/>
      <c r="MNX125" s="349"/>
      <c r="MNY125" s="347"/>
      <c r="MNZ125" s="180"/>
      <c r="MOA125" s="348"/>
      <c r="MOB125" s="349"/>
      <c r="MOC125" s="347"/>
      <c r="MOD125" s="180"/>
      <c r="MOE125" s="348"/>
      <c r="MOF125" s="349"/>
      <c r="MOG125" s="347"/>
      <c r="MOH125" s="180"/>
      <c r="MOI125" s="348"/>
      <c r="MOJ125" s="349"/>
      <c r="MOK125" s="347"/>
      <c r="MOL125" s="180"/>
      <c r="MOM125" s="348"/>
      <c r="MON125" s="349"/>
      <c r="MOO125" s="347"/>
      <c r="MOP125" s="180"/>
      <c r="MOQ125" s="348"/>
      <c r="MOR125" s="349"/>
      <c r="MOS125" s="347"/>
      <c r="MOT125" s="180"/>
      <c r="MOU125" s="348"/>
      <c r="MOV125" s="349"/>
      <c r="MOW125" s="347"/>
      <c r="MOX125" s="180"/>
      <c r="MOY125" s="348"/>
      <c r="MOZ125" s="349"/>
      <c r="MPA125" s="347"/>
      <c r="MPB125" s="180"/>
      <c r="MPC125" s="348"/>
      <c r="MPD125" s="349"/>
      <c r="MPE125" s="347"/>
      <c r="MPF125" s="180"/>
      <c r="MPG125" s="348"/>
      <c r="MPH125" s="349"/>
      <c r="MPI125" s="347"/>
      <c r="MPJ125" s="180"/>
      <c r="MPK125" s="348"/>
      <c r="MPL125" s="349"/>
      <c r="MPM125" s="347"/>
      <c r="MPN125" s="180"/>
      <c r="MPO125" s="348"/>
      <c r="MPP125" s="349"/>
      <c r="MPQ125" s="347"/>
      <c r="MPR125" s="180"/>
      <c r="MPS125" s="348"/>
      <c r="MPT125" s="349"/>
      <c r="MPU125" s="347"/>
      <c r="MPV125" s="180"/>
      <c r="MPW125" s="348"/>
      <c r="MPX125" s="349"/>
      <c r="MPY125" s="347"/>
      <c r="MPZ125" s="180"/>
      <c r="MQA125" s="348"/>
      <c r="MQB125" s="349"/>
      <c r="MQC125" s="347"/>
      <c r="MQD125" s="180"/>
      <c r="MQE125" s="348"/>
      <c r="MQF125" s="349"/>
      <c r="MQG125" s="347"/>
      <c r="MQH125" s="180"/>
      <c r="MQI125" s="348"/>
      <c r="MQJ125" s="349"/>
      <c r="MQK125" s="347"/>
      <c r="MQL125" s="180"/>
      <c r="MQM125" s="348"/>
      <c r="MQN125" s="349"/>
      <c r="MQO125" s="347"/>
      <c r="MQP125" s="180"/>
      <c r="MQQ125" s="348"/>
      <c r="MQR125" s="349"/>
      <c r="MQS125" s="347"/>
      <c r="MQT125" s="180"/>
      <c r="MQU125" s="348"/>
      <c r="MQV125" s="349"/>
      <c r="MQW125" s="347"/>
      <c r="MQX125" s="180"/>
      <c r="MQY125" s="348"/>
      <c r="MQZ125" s="349"/>
      <c r="MRA125" s="347"/>
      <c r="MRB125" s="180"/>
      <c r="MRC125" s="348"/>
      <c r="MRD125" s="349"/>
      <c r="MRE125" s="347"/>
      <c r="MRF125" s="180"/>
      <c r="MRG125" s="348"/>
      <c r="MRH125" s="349"/>
      <c r="MRI125" s="347"/>
      <c r="MRJ125" s="180"/>
      <c r="MRK125" s="348"/>
      <c r="MRL125" s="349"/>
      <c r="MRM125" s="347"/>
      <c r="MRN125" s="180"/>
      <c r="MRO125" s="348"/>
      <c r="MRP125" s="349"/>
      <c r="MRQ125" s="347"/>
      <c r="MRR125" s="180"/>
      <c r="MRS125" s="348"/>
      <c r="MRT125" s="349"/>
      <c r="MRU125" s="347"/>
      <c r="MRV125" s="180"/>
      <c r="MRW125" s="348"/>
      <c r="MRX125" s="349"/>
      <c r="MRY125" s="347"/>
      <c r="MRZ125" s="180"/>
      <c r="MSA125" s="348"/>
      <c r="MSB125" s="349"/>
      <c r="MSC125" s="347"/>
      <c r="MSD125" s="180"/>
      <c r="MSE125" s="348"/>
      <c r="MSF125" s="349"/>
      <c r="MSG125" s="347"/>
      <c r="MSH125" s="180"/>
      <c r="MSI125" s="348"/>
      <c r="MSJ125" s="349"/>
      <c r="MSK125" s="347"/>
      <c r="MSL125" s="180"/>
      <c r="MSM125" s="348"/>
      <c r="MSN125" s="349"/>
      <c r="MSO125" s="347"/>
      <c r="MSP125" s="180"/>
      <c r="MSQ125" s="348"/>
      <c r="MSR125" s="349"/>
      <c r="MSS125" s="347"/>
      <c r="MST125" s="180"/>
      <c r="MSU125" s="348"/>
      <c r="MSV125" s="349"/>
      <c r="MSW125" s="347"/>
      <c r="MSX125" s="180"/>
      <c r="MSY125" s="348"/>
      <c r="MSZ125" s="349"/>
      <c r="MTA125" s="347"/>
      <c r="MTB125" s="180"/>
      <c r="MTC125" s="348"/>
      <c r="MTD125" s="349"/>
      <c r="MTE125" s="347"/>
      <c r="MTF125" s="180"/>
      <c r="MTG125" s="348"/>
      <c r="MTH125" s="349"/>
      <c r="MTI125" s="347"/>
      <c r="MTJ125" s="180"/>
      <c r="MTK125" s="348"/>
      <c r="MTL125" s="349"/>
      <c r="MTM125" s="347"/>
      <c r="MTN125" s="180"/>
      <c r="MTO125" s="348"/>
      <c r="MTP125" s="349"/>
      <c r="MTQ125" s="347"/>
      <c r="MTR125" s="180"/>
      <c r="MTS125" s="348"/>
      <c r="MTT125" s="349"/>
      <c r="MTU125" s="347"/>
      <c r="MTV125" s="180"/>
      <c r="MTW125" s="348"/>
      <c r="MTX125" s="349"/>
      <c r="MTY125" s="347"/>
      <c r="MTZ125" s="180"/>
      <c r="MUA125" s="348"/>
      <c r="MUB125" s="349"/>
      <c r="MUC125" s="347"/>
      <c r="MUD125" s="180"/>
      <c r="MUE125" s="348"/>
      <c r="MUF125" s="349"/>
      <c r="MUG125" s="347"/>
      <c r="MUH125" s="180"/>
      <c r="MUI125" s="348"/>
      <c r="MUJ125" s="349"/>
      <c r="MUK125" s="347"/>
      <c r="MUL125" s="180"/>
      <c r="MUM125" s="348"/>
      <c r="MUN125" s="349"/>
      <c r="MUO125" s="347"/>
      <c r="MUP125" s="180"/>
      <c r="MUQ125" s="348"/>
      <c r="MUR125" s="349"/>
      <c r="MUS125" s="347"/>
      <c r="MUT125" s="180"/>
      <c r="MUU125" s="348"/>
      <c r="MUV125" s="349"/>
      <c r="MUW125" s="347"/>
      <c r="MUX125" s="180"/>
      <c r="MUY125" s="348"/>
      <c r="MUZ125" s="349"/>
      <c r="MVA125" s="347"/>
      <c r="MVB125" s="180"/>
      <c r="MVC125" s="348"/>
      <c r="MVD125" s="349"/>
      <c r="MVE125" s="347"/>
      <c r="MVF125" s="180"/>
      <c r="MVG125" s="348"/>
      <c r="MVH125" s="349"/>
      <c r="MVI125" s="347"/>
      <c r="MVJ125" s="180"/>
      <c r="MVK125" s="348"/>
      <c r="MVL125" s="349"/>
      <c r="MVM125" s="347"/>
      <c r="MVN125" s="180"/>
      <c r="MVO125" s="348"/>
      <c r="MVP125" s="349"/>
      <c r="MVQ125" s="347"/>
      <c r="MVR125" s="180"/>
      <c r="MVS125" s="348"/>
      <c r="MVT125" s="349"/>
      <c r="MVU125" s="347"/>
      <c r="MVV125" s="180"/>
      <c r="MVW125" s="348"/>
      <c r="MVX125" s="349"/>
      <c r="MVY125" s="347"/>
      <c r="MVZ125" s="180"/>
      <c r="MWA125" s="348"/>
      <c r="MWB125" s="349"/>
      <c r="MWC125" s="347"/>
      <c r="MWD125" s="180"/>
      <c r="MWE125" s="348"/>
      <c r="MWF125" s="349"/>
      <c r="MWG125" s="347"/>
      <c r="MWH125" s="180"/>
      <c r="MWI125" s="348"/>
      <c r="MWJ125" s="349"/>
      <c r="MWK125" s="347"/>
      <c r="MWL125" s="180"/>
      <c r="MWM125" s="348"/>
      <c r="MWN125" s="349"/>
      <c r="MWO125" s="347"/>
      <c r="MWP125" s="180"/>
      <c r="MWQ125" s="348"/>
      <c r="MWR125" s="349"/>
      <c r="MWS125" s="347"/>
      <c r="MWT125" s="180"/>
      <c r="MWU125" s="348"/>
      <c r="MWV125" s="349"/>
      <c r="MWW125" s="347"/>
      <c r="MWX125" s="180"/>
      <c r="MWY125" s="348"/>
      <c r="MWZ125" s="349"/>
      <c r="MXA125" s="347"/>
      <c r="MXB125" s="180"/>
      <c r="MXC125" s="348"/>
      <c r="MXD125" s="349"/>
      <c r="MXE125" s="347"/>
      <c r="MXF125" s="180"/>
      <c r="MXG125" s="348"/>
      <c r="MXH125" s="349"/>
      <c r="MXI125" s="347"/>
      <c r="MXJ125" s="180"/>
      <c r="MXK125" s="348"/>
      <c r="MXL125" s="349"/>
      <c r="MXM125" s="347"/>
      <c r="MXN125" s="180"/>
      <c r="MXO125" s="348"/>
      <c r="MXP125" s="349"/>
      <c r="MXQ125" s="347"/>
      <c r="MXR125" s="180"/>
      <c r="MXS125" s="348"/>
      <c r="MXT125" s="349"/>
      <c r="MXU125" s="347"/>
      <c r="MXV125" s="180"/>
      <c r="MXW125" s="348"/>
      <c r="MXX125" s="349"/>
      <c r="MXY125" s="347"/>
      <c r="MXZ125" s="180"/>
      <c r="MYA125" s="348"/>
      <c r="MYB125" s="349"/>
      <c r="MYC125" s="347"/>
      <c r="MYD125" s="180"/>
      <c r="MYE125" s="348"/>
      <c r="MYF125" s="349"/>
      <c r="MYG125" s="347"/>
      <c r="MYH125" s="180"/>
      <c r="MYI125" s="348"/>
      <c r="MYJ125" s="349"/>
      <c r="MYK125" s="347"/>
      <c r="MYL125" s="180"/>
      <c r="MYM125" s="348"/>
      <c r="MYN125" s="349"/>
      <c r="MYO125" s="347"/>
      <c r="MYP125" s="180"/>
      <c r="MYQ125" s="348"/>
      <c r="MYR125" s="349"/>
      <c r="MYS125" s="347"/>
      <c r="MYT125" s="180"/>
      <c r="MYU125" s="348"/>
      <c r="MYV125" s="349"/>
      <c r="MYW125" s="347"/>
      <c r="MYX125" s="180"/>
      <c r="MYY125" s="348"/>
      <c r="MYZ125" s="349"/>
      <c r="MZA125" s="347"/>
      <c r="MZB125" s="180"/>
      <c r="MZC125" s="348"/>
      <c r="MZD125" s="349"/>
      <c r="MZE125" s="347"/>
      <c r="MZF125" s="180"/>
      <c r="MZG125" s="348"/>
      <c r="MZH125" s="349"/>
      <c r="MZI125" s="347"/>
      <c r="MZJ125" s="180"/>
      <c r="MZK125" s="348"/>
      <c r="MZL125" s="349"/>
      <c r="MZM125" s="347"/>
      <c r="MZN125" s="180"/>
      <c r="MZO125" s="348"/>
      <c r="MZP125" s="349"/>
      <c r="MZQ125" s="347"/>
      <c r="MZR125" s="180"/>
      <c r="MZS125" s="348"/>
      <c r="MZT125" s="349"/>
      <c r="MZU125" s="347"/>
      <c r="MZV125" s="180"/>
      <c r="MZW125" s="348"/>
      <c r="MZX125" s="349"/>
      <c r="MZY125" s="347"/>
      <c r="MZZ125" s="180"/>
      <c r="NAA125" s="348"/>
      <c r="NAB125" s="349"/>
      <c r="NAC125" s="347"/>
      <c r="NAD125" s="180"/>
      <c r="NAE125" s="348"/>
      <c r="NAF125" s="349"/>
      <c r="NAG125" s="347"/>
      <c r="NAH125" s="180"/>
      <c r="NAI125" s="348"/>
      <c r="NAJ125" s="349"/>
      <c r="NAK125" s="347"/>
      <c r="NAL125" s="180"/>
      <c r="NAM125" s="348"/>
      <c r="NAN125" s="349"/>
      <c r="NAO125" s="347"/>
      <c r="NAP125" s="180"/>
      <c r="NAQ125" s="348"/>
      <c r="NAR125" s="349"/>
      <c r="NAS125" s="347"/>
      <c r="NAT125" s="180"/>
      <c r="NAU125" s="348"/>
      <c r="NAV125" s="349"/>
      <c r="NAW125" s="347"/>
      <c r="NAX125" s="180"/>
      <c r="NAY125" s="348"/>
      <c r="NAZ125" s="349"/>
      <c r="NBA125" s="347"/>
      <c r="NBB125" s="180"/>
      <c r="NBC125" s="348"/>
      <c r="NBD125" s="349"/>
      <c r="NBE125" s="347"/>
      <c r="NBF125" s="180"/>
      <c r="NBG125" s="348"/>
      <c r="NBH125" s="349"/>
      <c r="NBI125" s="347"/>
      <c r="NBJ125" s="180"/>
      <c r="NBK125" s="348"/>
      <c r="NBL125" s="349"/>
      <c r="NBM125" s="347"/>
      <c r="NBN125" s="180"/>
      <c r="NBO125" s="348"/>
      <c r="NBP125" s="349"/>
      <c r="NBQ125" s="347"/>
      <c r="NBR125" s="180"/>
      <c r="NBS125" s="348"/>
      <c r="NBT125" s="349"/>
      <c r="NBU125" s="347"/>
      <c r="NBV125" s="180"/>
      <c r="NBW125" s="348"/>
      <c r="NBX125" s="349"/>
      <c r="NBY125" s="347"/>
      <c r="NBZ125" s="180"/>
      <c r="NCA125" s="348"/>
      <c r="NCB125" s="349"/>
      <c r="NCC125" s="347"/>
      <c r="NCD125" s="180"/>
      <c r="NCE125" s="348"/>
      <c r="NCF125" s="349"/>
      <c r="NCG125" s="347"/>
      <c r="NCH125" s="180"/>
      <c r="NCI125" s="348"/>
      <c r="NCJ125" s="349"/>
      <c r="NCK125" s="347"/>
      <c r="NCL125" s="180"/>
      <c r="NCM125" s="348"/>
      <c r="NCN125" s="349"/>
      <c r="NCO125" s="347"/>
      <c r="NCP125" s="180"/>
      <c r="NCQ125" s="348"/>
      <c r="NCR125" s="349"/>
      <c r="NCS125" s="347"/>
      <c r="NCT125" s="180"/>
      <c r="NCU125" s="348"/>
      <c r="NCV125" s="349"/>
      <c r="NCW125" s="347"/>
      <c r="NCX125" s="180"/>
      <c r="NCY125" s="348"/>
      <c r="NCZ125" s="349"/>
      <c r="NDA125" s="347"/>
      <c r="NDB125" s="180"/>
      <c r="NDC125" s="348"/>
      <c r="NDD125" s="349"/>
      <c r="NDE125" s="347"/>
      <c r="NDF125" s="180"/>
      <c r="NDG125" s="348"/>
      <c r="NDH125" s="349"/>
      <c r="NDI125" s="347"/>
      <c r="NDJ125" s="180"/>
      <c r="NDK125" s="348"/>
      <c r="NDL125" s="349"/>
      <c r="NDM125" s="347"/>
      <c r="NDN125" s="180"/>
      <c r="NDO125" s="348"/>
      <c r="NDP125" s="349"/>
      <c r="NDQ125" s="347"/>
      <c r="NDR125" s="180"/>
      <c r="NDS125" s="348"/>
      <c r="NDT125" s="349"/>
      <c r="NDU125" s="347"/>
      <c r="NDV125" s="180"/>
      <c r="NDW125" s="348"/>
      <c r="NDX125" s="349"/>
      <c r="NDY125" s="347"/>
      <c r="NDZ125" s="180"/>
      <c r="NEA125" s="348"/>
      <c r="NEB125" s="349"/>
      <c r="NEC125" s="347"/>
      <c r="NED125" s="180"/>
      <c r="NEE125" s="348"/>
      <c r="NEF125" s="349"/>
      <c r="NEG125" s="347"/>
      <c r="NEH125" s="180"/>
      <c r="NEI125" s="348"/>
      <c r="NEJ125" s="349"/>
      <c r="NEK125" s="347"/>
      <c r="NEL125" s="180"/>
      <c r="NEM125" s="348"/>
      <c r="NEN125" s="349"/>
      <c r="NEO125" s="347"/>
      <c r="NEP125" s="180"/>
      <c r="NEQ125" s="348"/>
      <c r="NER125" s="349"/>
      <c r="NES125" s="347"/>
      <c r="NET125" s="180"/>
      <c r="NEU125" s="348"/>
      <c r="NEV125" s="349"/>
      <c r="NEW125" s="347"/>
      <c r="NEX125" s="180"/>
      <c r="NEY125" s="348"/>
      <c r="NEZ125" s="349"/>
      <c r="NFA125" s="347"/>
      <c r="NFB125" s="180"/>
      <c r="NFC125" s="348"/>
      <c r="NFD125" s="349"/>
      <c r="NFE125" s="347"/>
      <c r="NFF125" s="180"/>
      <c r="NFG125" s="348"/>
      <c r="NFH125" s="349"/>
      <c r="NFI125" s="347"/>
      <c r="NFJ125" s="180"/>
      <c r="NFK125" s="348"/>
      <c r="NFL125" s="349"/>
      <c r="NFM125" s="347"/>
      <c r="NFN125" s="180"/>
      <c r="NFO125" s="348"/>
      <c r="NFP125" s="349"/>
      <c r="NFQ125" s="347"/>
      <c r="NFR125" s="180"/>
      <c r="NFS125" s="348"/>
      <c r="NFT125" s="349"/>
      <c r="NFU125" s="347"/>
      <c r="NFV125" s="180"/>
      <c r="NFW125" s="348"/>
      <c r="NFX125" s="349"/>
      <c r="NFY125" s="347"/>
      <c r="NFZ125" s="180"/>
      <c r="NGA125" s="348"/>
      <c r="NGB125" s="349"/>
      <c r="NGC125" s="347"/>
      <c r="NGD125" s="180"/>
      <c r="NGE125" s="348"/>
      <c r="NGF125" s="349"/>
      <c r="NGG125" s="347"/>
      <c r="NGH125" s="180"/>
      <c r="NGI125" s="348"/>
      <c r="NGJ125" s="349"/>
      <c r="NGK125" s="347"/>
      <c r="NGL125" s="180"/>
      <c r="NGM125" s="348"/>
      <c r="NGN125" s="349"/>
      <c r="NGO125" s="347"/>
      <c r="NGP125" s="180"/>
      <c r="NGQ125" s="348"/>
      <c r="NGR125" s="349"/>
      <c r="NGS125" s="347"/>
      <c r="NGT125" s="180"/>
      <c r="NGU125" s="348"/>
      <c r="NGV125" s="349"/>
      <c r="NGW125" s="347"/>
      <c r="NGX125" s="180"/>
      <c r="NGY125" s="348"/>
      <c r="NGZ125" s="349"/>
      <c r="NHA125" s="347"/>
      <c r="NHB125" s="180"/>
      <c r="NHC125" s="348"/>
      <c r="NHD125" s="349"/>
      <c r="NHE125" s="347"/>
      <c r="NHF125" s="180"/>
      <c r="NHG125" s="348"/>
      <c r="NHH125" s="349"/>
      <c r="NHI125" s="347"/>
      <c r="NHJ125" s="180"/>
      <c r="NHK125" s="348"/>
      <c r="NHL125" s="349"/>
      <c r="NHM125" s="347"/>
      <c r="NHN125" s="180"/>
      <c r="NHO125" s="348"/>
      <c r="NHP125" s="349"/>
      <c r="NHQ125" s="347"/>
      <c r="NHR125" s="180"/>
      <c r="NHS125" s="348"/>
      <c r="NHT125" s="349"/>
      <c r="NHU125" s="347"/>
      <c r="NHV125" s="180"/>
      <c r="NHW125" s="348"/>
      <c r="NHX125" s="349"/>
      <c r="NHY125" s="347"/>
      <c r="NHZ125" s="180"/>
      <c r="NIA125" s="348"/>
      <c r="NIB125" s="349"/>
      <c r="NIC125" s="347"/>
      <c r="NID125" s="180"/>
      <c r="NIE125" s="348"/>
      <c r="NIF125" s="349"/>
      <c r="NIG125" s="347"/>
      <c r="NIH125" s="180"/>
      <c r="NII125" s="348"/>
      <c r="NIJ125" s="349"/>
      <c r="NIK125" s="347"/>
      <c r="NIL125" s="180"/>
      <c r="NIM125" s="348"/>
      <c r="NIN125" s="349"/>
      <c r="NIO125" s="347"/>
      <c r="NIP125" s="180"/>
      <c r="NIQ125" s="348"/>
      <c r="NIR125" s="349"/>
      <c r="NIS125" s="347"/>
      <c r="NIT125" s="180"/>
      <c r="NIU125" s="348"/>
      <c r="NIV125" s="349"/>
      <c r="NIW125" s="347"/>
      <c r="NIX125" s="180"/>
      <c r="NIY125" s="348"/>
      <c r="NIZ125" s="349"/>
      <c r="NJA125" s="347"/>
      <c r="NJB125" s="180"/>
      <c r="NJC125" s="348"/>
      <c r="NJD125" s="349"/>
      <c r="NJE125" s="347"/>
      <c r="NJF125" s="180"/>
      <c r="NJG125" s="348"/>
      <c r="NJH125" s="349"/>
      <c r="NJI125" s="347"/>
      <c r="NJJ125" s="180"/>
      <c r="NJK125" s="348"/>
      <c r="NJL125" s="349"/>
      <c r="NJM125" s="347"/>
      <c r="NJN125" s="180"/>
      <c r="NJO125" s="348"/>
      <c r="NJP125" s="349"/>
      <c r="NJQ125" s="347"/>
      <c r="NJR125" s="180"/>
      <c r="NJS125" s="348"/>
      <c r="NJT125" s="349"/>
      <c r="NJU125" s="347"/>
      <c r="NJV125" s="180"/>
      <c r="NJW125" s="348"/>
      <c r="NJX125" s="349"/>
      <c r="NJY125" s="347"/>
      <c r="NJZ125" s="180"/>
      <c r="NKA125" s="348"/>
      <c r="NKB125" s="349"/>
      <c r="NKC125" s="347"/>
      <c r="NKD125" s="180"/>
      <c r="NKE125" s="348"/>
      <c r="NKF125" s="349"/>
      <c r="NKG125" s="347"/>
      <c r="NKH125" s="180"/>
      <c r="NKI125" s="348"/>
      <c r="NKJ125" s="349"/>
      <c r="NKK125" s="347"/>
      <c r="NKL125" s="180"/>
      <c r="NKM125" s="348"/>
      <c r="NKN125" s="349"/>
      <c r="NKO125" s="347"/>
      <c r="NKP125" s="180"/>
      <c r="NKQ125" s="348"/>
      <c r="NKR125" s="349"/>
      <c r="NKS125" s="347"/>
      <c r="NKT125" s="180"/>
      <c r="NKU125" s="348"/>
      <c r="NKV125" s="349"/>
      <c r="NKW125" s="347"/>
      <c r="NKX125" s="180"/>
      <c r="NKY125" s="348"/>
      <c r="NKZ125" s="349"/>
      <c r="NLA125" s="347"/>
      <c r="NLB125" s="180"/>
      <c r="NLC125" s="348"/>
      <c r="NLD125" s="349"/>
      <c r="NLE125" s="347"/>
      <c r="NLF125" s="180"/>
      <c r="NLG125" s="348"/>
      <c r="NLH125" s="349"/>
      <c r="NLI125" s="347"/>
      <c r="NLJ125" s="180"/>
      <c r="NLK125" s="348"/>
      <c r="NLL125" s="349"/>
      <c r="NLM125" s="347"/>
      <c r="NLN125" s="180"/>
      <c r="NLO125" s="348"/>
      <c r="NLP125" s="349"/>
      <c r="NLQ125" s="347"/>
      <c r="NLR125" s="180"/>
      <c r="NLS125" s="348"/>
      <c r="NLT125" s="349"/>
      <c r="NLU125" s="347"/>
      <c r="NLV125" s="180"/>
      <c r="NLW125" s="348"/>
      <c r="NLX125" s="349"/>
      <c r="NLY125" s="347"/>
      <c r="NLZ125" s="180"/>
      <c r="NMA125" s="348"/>
      <c r="NMB125" s="349"/>
      <c r="NMC125" s="347"/>
      <c r="NMD125" s="180"/>
      <c r="NME125" s="348"/>
      <c r="NMF125" s="349"/>
      <c r="NMG125" s="347"/>
      <c r="NMH125" s="180"/>
      <c r="NMI125" s="348"/>
      <c r="NMJ125" s="349"/>
      <c r="NMK125" s="347"/>
      <c r="NML125" s="180"/>
      <c r="NMM125" s="348"/>
      <c r="NMN125" s="349"/>
      <c r="NMO125" s="347"/>
      <c r="NMP125" s="180"/>
      <c r="NMQ125" s="348"/>
      <c r="NMR125" s="349"/>
      <c r="NMS125" s="347"/>
      <c r="NMT125" s="180"/>
      <c r="NMU125" s="348"/>
      <c r="NMV125" s="349"/>
      <c r="NMW125" s="347"/>
      <c r="NMX125" s="180"/>
      <c r="NMY125" s="348"/>
      <c r="NMZ125" s="349"/>
      <c r="NNA125" s="347"/>
      <c r="NNB125" s="180"/>
      <c r="NNC125" s="348"/>
      <c r="NND125" s="349"/>
      <c r="NNE125" s="347"/>
      <c r="NNF125" s="180"/>
      <c r="NNG125" s="348"/>
      <c r="NNH125" s="349"/>
      <c r="NNI125" s="347"/>
      <c r="NNJ125" s="180"/>
      <c r="NNK125" s="348"/>
      <c r="NNL125" s="349"/>
      <c r="NNM125" s="347"/>
      <c r="NNN125" s="180"/>
      <c r="NNO125" s="348"/>
      <c r="NNP125" s="349"/>
      <c r="NNQ125" s="347"/>
      <c r="NNR125" s="180"/>
      <c r="NNS125" s="348"/>
      <c r="NNT125" s="349"/>
      <c r="NNU125" s="347"/>
      <c r="NNV125" s="180"/>
      <c r="NNW125" s="348"/>
      <c r="NNX125" s="349"/>
      <c r="NNY125" s="347"/>
      <c r="NNZ125" s="180"/>
      <c r="NOA125" s="348"/>
      <c r="NOB125" s="349"/>
      <c r="NOC125" s="347"/>
      <c r="NOD125" s="180"/>
      <c r="NOE125" s="348"/>
      <c r="NOF125" s="349"/>
      <c r="NOG125" s="347"/>
      <c r="NOH125" s="180"/>
      <c r="NOI125" s="348"/>
      <c r="NOJ125" s="349"/>
      <c r="NOK125" s="347"/>
      <c r="NOL125" s="180"/>
      <c r="NOM125" s="348"/>
      <c r="NON125" s="349"/>
      <c r="NOO125" s="347"/>
      <c r="NOP125" s="180"/>
      <c r="NOQ125" s="348"/>
      <c r="NOR125" s="349"/>
      <c r="NOS125" s="347"/>
      <c r="NOT125" s="180"/>
      <c r="NOU125" s="348"/>
      <c r="NOV125" s="349"/>
      <c r="NOW125" s="347"/>
      <c r="NOX125" s="180"/>
      <c r="NOY125" s="348"/>
      <c r="NOZ125" s="349"/>
      <c r="NPA125" s="347"/>
      <c r="NPB125" s="180"/>
      <c r="NPC125" s="348"/>
      <c r="NPD125" s="349"/>
      <c r="NPE125" s="347"/>
      <c r="NPF125" s="180"/>
      <c r="NPG125" s="348"/>
      <c r="NPH125" s="349"/>
      <c r="NPI125" s="347"/>
      <c r="NPJ125" s="180"/>
      <c r="NPK125" s="348"/>
      <c r="NPL125" s="349"/>
      <c r="NPM125" s="347"/>
      <c r="NPN125" s="180"/>
      <c r="NPO125" s="348"/>
      <c r="NPP125" s="349"/>
      <c r="NPQ125" s="347"/>
      <c r="NPR125" s="180"/>
      <c r="NPS125" s="348"/>
      <c r="NPT125" s="349"/>
      <c r="NPU125" s="347"/>
      <c r="NPV125" s="180"/>
      <c r="NPW125" s="348"/>
      <c r="NPX125" s="349"/>
      <c r="NPY125" s="347"/>
      <c r="NPZ125" s="180"/>
      <c r="NQA125" s="348"/>
      <c r="NQB125" s="349"/>
      <c r="NQC125" s="347"/>
      <c r="NQD125" s="180"/>
      <c r="NQE125" s="348"/>
      <c r="NQF125" s="349"/>
      <c r="NQG125" s="347"/>
      <c r="NQH125" s="180"/>
      <c r="NQI125" s="348"/>
      <c r="NQJ125" s="349"/>
      <c r="NQK125" s="347"/>
      <c r="NQL125" s="180"/>
      <c r="NQM125" s="348"/>
      <c r="NQN125" s="349"/>
      <c r="NQO125" s="347"/>
      <c r="NQP125" s="180"/>
      <c r="NQQ125" s="348"/>
      <c r="NQR125" s="349"/>
      <c r="NQS125" s="347"/>
      <c r="NQT125" s="180"/>
      <c r="NQU125" s="348"/>
      <c r="NQV125" s="349"/>
      <c r="NQW125" s="347"/>
      <c r="NQX125" s="180"/>
      <c r="NQY125" s="348"/>
      <c r="NQZ125" s="349"/>
      <c r="NRA125" s="347"/>
      <c r="NRB125" s="180"/>
      <c r="NRC125" s="348"/>
      <c r="NRD125" s="349"/>
      <c r="NRE125" s="347"/>
      <c r="NRF125" s="180"/>
      <c r="NRG125" s="348"/>
      <c r="NRH125" s="349"/>
      <c r="NRI125" s="347"/>
      <c r="NRJ125" s="180"/>
      <c r="NRK125" s="348"/>
      <c r="NRL125" s="349"/>
      <c r="NRM125" s="347"/>
      <c r="NRN125" s="180"/>
      <c r="NRO125" s="348"/>
      <c r="NRP125" s="349"/>
      <c r="NRQ125" s="347"/>
      <c r="NRR125" s="180"/>
      <c r="NRS125" s="348"/>
      <c r="NRT125" s="349"/>
      <c r="NRU125" s="347"/>
      <c r="NRV125" s="180"/>
      <c r="NRW125" s="348"/>
      <c r="NRX125" s="349"/>
      <c r="NRY125" s="347"/>
      <c r="NRZ125" s="180"/>
      <c r="NSA125" s="348"/>
      <c r="NSB125" s="349"/>
      <c r="NSC125" s="347"/>
      <c r="NSD125" s="180"/>
      <c r="NSE125" s="348"/>
      <c r="NSF125" s="349"/>
      <c r="NSG125" s="347"/>
      <c r="NSH125" s="180"/>
      <c r="NSI125" s="348"/>
      <c r="NSJ125" s="349"/>
      <c r="NSK125" s="347"/>
      <c r="NSL125" s="180"/>
      <c r="NSM125" s="348"/>
      <c r="NSN125" s="349"/>
      <c r="NSO125" s="347"/>
      <c r="NSP125" s="180"/>
      <c r="NSQ125" s="348"/>
      <c r="NSR125" s="349"/>
      <c r="NSS125" s="347"/>
      <c r="NST125" s="180"/>
      <c r="NSU125" s="348"/>
      <c r="NSV125" s="349"/>
      <c r="NSW125" s="347"/>
      <c r="NSX125" s="180"/>
      <c r="NSY125" s="348"/>
      <c r="NSZ125" s="349"/>
      <c r="NTA125" s="347"/>
      <c r="NTB125" s="180"/>
      <c r="NTC125" s="348"/>
      <c r="NTD125" s="349"/>
      <c r="NTE125" s="347"/>
      <c r="NTF125" s="180"/>
      <c r="NTG125" s="348"/>
      <c r="NTH125" s="349"/>
      <c r="NTI125" s="347"/>
      <c r="NTJ125" s="180"/>
      <c r="NTK125" s="348"/>
      <c r="NTL125" s="349"/>
      <c r="NTM125" s="347"/>
      <c r="NTN125" s="180"/>
      <c r="NTO125" s="348"/>
      <c r="NTP125" s="349"/>
      <c r="NTQ125" s="347"/>
      <c r="NTR125" s="180"/>
      <c r="NTS125" s="348"/>
      <c r="NTT125" s="349"/>
      <c r="NTU125" s="347"/>
      <c r="NTV125" s="180"/>
      <c r="NTW125" s="348"/>
      <c r="NTX125" s="349"/>
      <c r="NTY125" s="347"/>
      <c r="NTZ125" s="180"/>
      <c r="NUA125" s="348"/>
      <c r="NUB125" s="349"/>
      <c r="NUC125" s="347"/>
      <c r="NUD125" s="180"/>
      <c r="NUE125" s="348"/>
      <c r="NUF125" s="349"/>
      <c r="NUG125" s="347"/>
      <c r="NUH125" s="180"/>
      <c r="NUI125" s="348"/>
      <c r="NUJ125" s="349"/>
      <c r="NUK125" s="347"/>
      <c r="NUL125" s="180"/>
      <c r="NUM125" s="348"/>
      <c r="NUN125" s="349"/>
      <c r="NUO125" s="347"/>
      <c r="NUP125" s="180"/>
      <c r="NUQ125" s="348"/>
      <c r="NUR125" s="349"/>
      <c r="NUS125" s="347"/>
      <c r="NUT125" s="180"/>
      <c r="NUU125" s="348"/>
      <c r="NUV125" s="349"/>
      <c r="NUW125" s="347"/>
      <c r="NUX125" s="180"/>
      <c r="NUY125" s="348"/>
      <c r="NUZ125" s="349"/>
      <c r="NVA125" s="347"/>
      <c r="NVB125" s="180"/>
      <c r="NVC125" s="348"/>
      <c r="NVD125" s="349"/>
      <c r="NVE125" s="347"/>
      <c r="NVF125" s="180"/>
      <c r="NVG125" s="348"/>
      <c r="NVH125" s="349"/>
      <c r="NVI125" s="347"/>
      <c r="NVJ125" s="180"/>
      <c r="NVK125" s="348"/>
      <c r="NVL125" s="349"/>
      <c r="NVM125" s="347"/>
      <c r="NVN125" s="180"/>
      <c r="NVO125" s="348"/>
      <c r="NVP125" s="349"/>
      <c r="NVQ125" s="347"/>
      <c r="NVR125" s="180"/>
      <c r="NVS125" s="348"/>
      <c r="NVT125" s="349"/>
      <c r="NVU125" s="347"/>
      <c r="NVV125" s="180"/>
      <c r="NVW125" s="348"/>
      <c r="NVX125" s="349"/>
      <c r="NVY125" s="347"/>
      <c r="NVZ125" s="180"/>
      <c r="NWA125" s="348"/>
      <c r="NWB125" s="349"/>
      <c r="NWC125" s="347"/>
      <c r="NWD125" s="180"/>
      <c r="NWE125" s="348"/>
      <c r="NWF125" s="349"/>
      <c r="NWG125" s="347"/>
      <c r="NWH125" s="180"/>
      <c r="NWI125" s="348"/>
      <c r="NWJ125" s="349"/>
      <c r="NWK125" s="347"/>
      <c r="NWL125" s="180"/>
      <c r="NWM125" s="348"/>
      <c r="NWN125" s="349"/>
      <c r="NWO125" s="347"/>
      <c r="NWP125" s="180"/>
      <c r="NWQ125" s="348"/>
      <c r="NWR125" s="349"/>
      <c r="NWS125" s="347"/>
      <c r="NWT125" s="180"/>
      <c r="NWU125" s="348"/>
      <c r="NWV125" s="349"/>
      <c r="NWW125" s="347"/>
      <c r="NWX125" s="180"/>
      <c r="NWY125" s="348"/>
      <c r="NWZ125" s="349"/>
      <c r="NXA125" s="347"/>
      <c r="NXB125" s="180"/>
      <c r="NXC125" s="348"/>
      <c r="NXD125" s="349"/>
      <c r="NXE125" s="347"/>
      <c r="NXF125" s="180"/>
      <c r="NXG125" s="348"/>
      <c r="NXH125" s="349"/>
      <c r="NXI125" s="347"/>
      <c r="NXJ125" s="180"/>
      <c r="NXK125" s="348"/>
      <c r="NXL125" s="349"/>
      <c r="NXM125" s="347"/>
      <c r="NXN125" s="180"/>
      <c r="NXO125" s="348"/>
      <c r="NXP125" s="349"/>
      <c r="NXQ125" s="347"/>
      <c r="NXR125" s="180"/>
      <c r="NXS125" s="348"/>
      <c r="NXT125" s="349"/>
      <c r="NXU125" s="347"/>
      <c r="NXV125" s="180"/>
      <c r="NXW125" s="348"/>
      <c r="NXX125" s="349"/>
      <c r="NXY125" s="347"/>
      <c r="NXZ125" s="180"/>
      <c r="NYA125" s="348"/>
      <c r="NYB125" s="349"/>
      <c r="NYC125" s="347"/>
      <c r="NYD125" s="180"/>
      <c r="NYE125" s="348"/>
      <c r="NYF125" s="349"/>
      <c r="NYG125" s="347"/>
      <c r="NYH125" s="180"/>
      <c r="NYI125" s="348"/>
      <c r="NYJ125" s="349"/>
      <c r="NYK125" s="347"/>
      <c r="NYL125" s="180"/>
      <c r="NYM125" s="348"/>
      <c r="NYN125" s="349"/>
      <c r="NYO125" s="347"/>
      <c r="NYP125" s="180"/>
      <c r="NYQ125" s="348"/>
      <c r="NYR125" s="349"/>
      <c r="NYS125" s="347"/>
      <c r="NYT125" s="180"/>
      <c r="NYU125" s="348"/>
      <c r="NYV125" s="349"/>
      <c r="NYW125" s="347"/>
      <c r="NYX125" s="180"/>
      <c r="NYY125" s="348"/>
      <c r="NYZ125" s="349"/>
      <c r="NZA125" s="347"/>
      <c r="NZB125" s="180"/>
      <c r="NZC125" s="348"/>
      <c r="NZD125" s="349"/>
      <c r="NZE125" s="347"/>
      <c r="NZF125" s="180"/>
      <c r="NZG125" s="348"/>
      <c r="NZH125" s="349"/>
      <c r="NZI125" s="347"/>
      <c r="NZJ125" s="180"/>
      <c r="NZK125" s="348"/>
      <c r="NZL125" s="349"/>
      <c r="NZM125" s="347"/>
      <c r="NZN125" s="180"/>
      <c r="NZO125" s="348"/>
      <c r="NZP125" s="349"/>
      <c r="NZQ125" s="347"/>
      <c r="NZR125" s="180"/>
      <c r="NZS125" s="348"/>
      <c r="NZT125" s="349"/>
      <c r="NZU125" s="347"/>
      <c r="NZV125" s="180"/>
      <c r="NZW125" s="348"/>
      <c r="NZX125" s="349"/>
      <c r="NZY125" s="347"/>
      <c r="NZZ125" s="180"/>
      <c r="OAA125" s="348"/>
      <c r="OAB125" s="349"/>
      <c r="OAC125" s="347"/>
      <c r="OAD125" s="180"/>
      <c r="OAE125" s="348"/>
      <c r="OAF125" s="349"/>
      <c r="OAG125" s="347"/>
      <c r="OAH125" s="180"/>
      <c r="OAI125" s="348"/>
      <c r="OAJ125" s="349"/>
      <c r="OAK125" s="347"/>
      <c r="OAL125" s="180"/>
      <c r="OAM125" s="348"/>
      <c r="OAN125" s="349"/>
      <c r="OAO125" s="347"/>
      <c r="OAP125" s="180"/>
      <c r="OAQ125" s="348"/>
      <c r="OAR125" s="349"/>
      <c r="OAS125" s="347"/>
      <c r="OAT125" s="180"/>
      <c r="OAU125" s="348"/>
      <c r="OAV125" s="349"/>
      <c r="OAW125" s="347"/>
      <c r="OAX125" s="180"/>
      <c r="OAY125" s="348"/>
      <c r="OAZ125" s="349"/>
      <c r="OBA125" s="347"/>
      <c r="OBB125" s="180"/>
      <c r="OBC125" s="348"/>
      <c r="OBD125" s="349"/>
      <c r="OBE125" s="347"/>
      <c r="OBF125" s="180"/>
      <c r="OBG125" s="348"/>
      <c r="OBH125" s="349"/>
      <c r="OBI125" s="347"/>
      <c r="OBJ125" s="180"/>
      <c r="OBK125" s="348"/>
      <c r="OBL125" s="349"/>
      <c r="OBM125" s="347"/>
      <c r="OBN125" s="180"/>
      <c r="OBO125" s="348"/>
      <c r="OBP125" s="349"/>
      <c r="OBQ125" s="347"/>
      <c r="OBR125" s="180"/>
      <c r="OBS125" s="348"/>
      <c r="OBT125" s="349"/>
      <c r="OBU125" s="347"/>
      <c r="OBV125" s="180"/>
      <c r="OBW125" s="348"/>
      <c r="OBX125" s="349"/>
      <c r="OBY125" s="347"/>
      <c r="OBZ125" s="180"/>
      <c r="OCA125" s="348"/>
      <c r="OCB125" s="349"/>
      <c r="OCC125" s="347"/>
      <c r="OCD125" s="180"/>
      <c r="OCE125" s="348"/>
      <c r="OCF125" s="349"/>
      <c r="OCG125" s="347"/>
      <c r="OCH125" s="180"/>
      <c r="OCI125" s="348"/>
      <c r="OCJ125" s="349"/>
      <c r="OCK125" s="347"/>
      <c r="OCL125" s="180"/>
      <c r="OCM125" s="348"/>
      <c r="OCN125" s="349"/>
      <c r="OCO125" s="347"/>
      <c r="OCP125" s="180"/>
      <c r="OCQ125" s="348"/>
      <c r="OCR125" s="349"/>
      <c r="OCS125" s="347"/>
      <c r="OCT125" s="180"/>
      <c r="OCU125" s="348"/>
      <c r="OCV125" s="349"/>
      <c r="OCW125" s="347"/>
      <c r="OCX125" s="180"/>
      <c r="OCY125" s="348"/>
      <c r="OCZ125" s="349"/>
      <c r="ODA125" s="347"/>
      <c r="ODB125" s="180"/>
      <c r="ODC125" s="348"/>
      <c r="ODD125" s="349"/>
      <c r="ODE125" s="347"/>
      <c r="ODF125" s="180"/>
      <c r="ODG125" s="348"/>
      <c r="ODH125" s="349"/>
      <c r="ODI125" s="347"/>
      <c r="ODJ125" s="180"/>
      <c r="ODK125" s="348"/>
      <c r="ODL125" s="349"/>
      <c r="ODM125" s="347"/>
      <c r="ODN125" s="180"/>
      <c r="ODO125" s="348"/>
      <c r="ODP125" s="349"/>
      <c r="ODQ125" s="347"/>
      <c r="ODR125" s="180"/>
      <c r="ODS125" s="348"/>
      <c r="ODT125" s="349"/>
      <c r="ODU125" s="347"/>
      <c r="ODV125" s="180"/>
      <c r="ODW125" s="348"/>
      <c r="ODX125" s="349"/>
      <c r="ODY125" s="347"/>
      <c r="ODZ125" s="180"/>
      <c r="OEA125" s="348"/>
      <c r="OEB125" s="349"/>
      <c r="OEC125" s="347"/>
      <c r="OED125" s="180"/>
      <c r="OEE125" s="348"/>
      <c r="OEF125" s="349"/>
      <c r="OEG125" s="347"/>
      <c r="OEH125" s="180"/>
      <c r="OEI125" s="348"/>
      <c r="OEJ125" s="349"/>
      <c r="OEK125" s="347"/>
      <c r="OEL125" s="180"/>
      <c r="OEM125" s="348"/>
      <c r="OEN125" s="349"/>
      <c r="OEO125" s="347"/>
      <c r="OEP125" s="180"/>
      <c r="OEQ125" s="348"/>
      <c r="OER125" s="349"/>
      <c r="OES125" s="347"/>
      <c r="OET125" s="180"/>
      <c r="OEU125" s="348"/>
      <c r="OEV125" s="349"/>
      <c r="OEW125" s="347"/>
      <c r="OEX125" s="180"/>
      <c r="OEY125" s="348"/>
      <c r="OEZ125" s="349"/>
      <c r="OFA125" s="347"/>
      <c r="OFB125" s="180"/>
      <c r="OFC125" s="348"/>
      <c r="OFD125" s="349"/>
      <c r="OFE125" s="347"/>
      <c r="OFF125" s="180"/>
      <c r="OFG125" s="348"/>
      <c r="OFH125" s="349"/>
      <c r="OFI125" s="347"/>
      <c r="OFJ125" s="180"/>
      <c r="OFK125" s="348"/>
      <c r="OFL125" s="349"/>
      <c r="OFM125" s="347"/>
      <c r="OFN125" s="180"/>
      <c r="OFO125" s="348"/>
      <c r="OFP125" s="349"/>
      <c r="OFQ125" s="347"/>
      <c r="OFR125" s="180"/>
      <c r="OFS125" s="348"/>
      <c r="OFT125" s="349"/>
      <c r="OFU125" s="347"/>
      <c r="OFV125" s="180"/>
      <c r="OFW125" s="348"/>
      <c r="OFX125" s="349"/>
      <c r="OFY125" s="347"/>
      <c r="OFZ125" s="180"/>
      <c r="OGA125" s="348"/>
      <c r="OGB125" s="349"/>
      <c r="OGC125" s="347"/>
      <c r="OGD125" s="180"/>
      <c r="OGE125" s="348"/>
      <c r="OGF125" s="349"/>
      <c r="OGG125" s="347"/>
      <c r="OGH125" s="180"/>
      <c r="OGI125" s="348"/>
      <c r="OGJ125" s="349"/>
      <c r="OGK125" s="347"/>
      <c r="OGL125" s="180"/>
      <c r="OGM125" s="348"/>
      <c r="OGN125" s="349"/>
      <c r="OGO125" s="347"/>
      <c r="OGP125" s="180"/>
      <c r="OGQ125" s="348"/>
      <c r="OGR125" s="349"/>
      <c r="OGS125" s="347"/>
      <c r="OGT125" s="180"/>
      <c r="OGU125" s="348"/>
      <c r="OGV125" s="349"/>
      <c r="OGW125" s="347"/>
      <c r="OGX125" s="180"/>
      <c r="OGY125" s="348"/>
      <c r="OGZ125" s="349"/>
      <c r="OHA125" s="347"/>
      <c r="OHB125" s="180"/>
      <c r="OHC125" s="348"/>
      <c r="OHD125" s="349"/>
      <c r="OHE125" s="347"/>
      <c r="OHF125" s="180"/>
      <c r="OHG125" s="348"/>
      <c r="OHH125" s="349"/>
      <c r="OHI125" s="347"/>
      <c r="OHJ125" s="180"/>
      <c r="OHK125" s="348"/>
      <c r="OHL125" s="349"/>
      <c r="OHM125" s="347"/>
      <c r="OHN125" s="180"/>
      <c r="OHO125" s="348"/>
      <c r="OHP125" s="349"/>
      <c r="OHQ125" s="347"/>
      <c r="OHR125" s="180"/>
      <c r="OHS125" s="348"/>
      <c r="OHT125" s="349"/>
      <c r="OHU125" s="347"/>
      <c r="OHV125" s="180"/>
      <c r="OHW125" s="348"/>
      <c r="OHX125" s="349"/>
      <c r="OHY125" s="347"/>
      <c r="OHZ125" s="180"/>
      <c r="OIA125" s="348"/>
      <c r="OIB125" s="349"/>
      <c r="OIC125" s="347"/>
      <c r="OID125" s="180"/>
      <c r="OIE125" s="348"/>
      <c r="OIF125" s="349"/>
      <c r="OIG125" s="347"/>
      <c r="OIH125" s="180"/>
      <c r="OII125" s="348"/>
      <c r="OIJ125" s="349"/>
      <c r="OIK125" s="347"/>
      <c r="OIL125" s="180"/>
      <c r="OIM125" s="348"/>
      <c r="OIN125" s="349"/>
      <c r="OIO125" s="347"/>
      <c r="OIP125" s="180"/>
      <c r="OIQ125" s="348"/>
      <c r="OIR125" s="349"/>
      <c r="OIS125" s="347"/>
      <c r="OIT125" s="180"/>
      <c r="OIU125" s="348"/>
      <c r="OIV125" s="349"/>
      <c r="OIW125" s="347"/>
      <c r="OIX125" s="180"/>
      <c r="OIY125" s="348"/>
      <c r="OIZ125" s="349"/>
      <c r="OJA125" s="347"/>
      <c r="OJB125" s="180"/>
      <c r="OJC125" s="348"/>
      <c r="OJD125" s="349"/>
      <c r="OJE125" s="347"/>
      <c r="OJF125" s="180"/>
      <c r="OJG125" s="348"/>
      <c r="OJH125" s="349"/>
      <c r="OJI125" s="347"/>
      <c r="OJJ125" s="180"/>
      <c r="OJK125" s="348"/>
      <c r="OJL125" s="349"/>
      <c r="OJM125" s="347"/>
      <c r="OJN125" s="180"/>
      <c r="OJO125" s="348"/>
      <c r="OJP125" s="349"/>
      <c r="OJQ125" s="347"/>
      <c r="OJR125" s="180"/>
      <c r="OJS125" s="348"/>
      <c r="OJT125" s="349"/>
      <c r="OJU125" s="347"/>
      <c r="OJV125" s="180"/>
      <c r="OJW125" s="348"/>
      <c r="OJX125" s="349"/>
      <c r="OJY125" s="347"/>
      <c r="OJZ125" s="180"/>
      <c r="OKA125" s="348"/>
      <c r="OKB125" s="349"/>
      <c r="OKC125" s="347"/>
      <c r="OKD125" s="180"/>
      <c r="OKE125" s="348"/>
      <c r="OKF125" s="349"/>
      <c r="OKG125" s="347"/>
      <c r="OKH125" s="180"/>
      <c r="OKI125" s="348"/>
      <c r="OKJ125" s="349"/>
      <c r="OKK125" s="347"/>
      <c r="OKL125" s="180"/>
      <c r="OKM125" s="348"/>
      <c r="OKN125" s="349"/>
      <c r="OKO125" s="347"/>
      <c r="OKP125" s="180"/>
      <c r="OKQ125" s="348"/>
      <c r="OKR125" s="349"/>
      <c r="OKS125" s="347"/>
      <c r="OKT125" s="180"/>
      <c r="OKU125" s="348"/>
      <c r="OKV125" s="349"/>
      <c r="OKW125" s="347"/>
      <c r="OKX125" s="180"/>
      <c r="OKY125" s="348"/>
      <c r="OKZ125" s="349"/>
      <c r="OLA125" s="347"/>
      <c r="OLB125" s="180"/>
      <c r="OLC125" s="348"/>
      <c r="OLD125" s="349"/>
      <c r="OLE125" s="347"/>
      <c r="OLF125" s="180"/>
      <c r="OLG125" s="348"/>
      <c r="OLH125" s="349"/>
      <c r="OLI125" s="347"/>
      <c r="OLJ125" s="180"/>
      <c r="OLK125" s="348"/>
      <c r="OLL125" s="349"/>
      <c r="OLM125" s="347"/>
      <c r="OLN125" s="180"/>
      <c r="OLO125" s="348"/>
      <c r="OLP125" s="349"/>
      <c r="OLQ125" s="347"/>
      <c r="OLR125" s="180"/>
      <c r="OLS125" s="348"/>
      <c r="OLT125" s="349"/>
      <c r="OLU125" s="347"/>
      <c r="OLV125" s="180"/>
      <c r="OLW125" s="348"/>
      <c r="OLX125" s="349"/>
      <c r="OLY125" s="347"/>
      <c r="OLZ125" s="180"/>
      <c r="OMA125" s="348"/>
      <c r="OMB125" s="349"/>
      <c r="OMC125" s="347"/>
      <c r="OMD125" s="180"/>
      <c r="OME125" s="348"/>
      <c r="OMF125" s="349"/>
      <c r="OMG125" s="347"/>
      <c r="OMH125" s="180"/>
      <c r="OMI125" s="348"/>
      <c r="OMJ125" s="349"/>
      <c r="OMK125" s="347"/>
      <c r="OML125" s="180"/>
      <c r="OMM125" s="348"/>
      <c r="OMN125" s="349"/>
      <c r="OMO125" s="347"/>
      <c r="OMP125" s="180"/>
      <c r="OMQ125" s="348"/>
      <c r="OMR125" s="349"/>
      <c r="OMS125" s="347"/>
      <c r="OMT125" s="180"/>
      <c r="OMU125" s="348"/>
      <c r="OMV125" s="349"/>
      <c r="OMW125" s="347"/>
      <c r="OMX125" s="180"/>
      <c r="OMY125" s="348"/>
      <c r="OMZ125" s="349"/>
      <c r="ONA125" s="347"/>
      <c r="ONB125" s="180"/>
      <c r="ONC125" s="348"/>
      <c r="OND125" s="349"/>
      <c r="ONE125" s="347"/>
      <c r="ONF125" s="180"/>
      <c r="ONG125" s="348"/>
      <c r="ONH125" s="349"/>
      <c r="ONI125" s="347"/>
      <c r="ONJ125" s="180"/>
      <c r="ONK125" s="348"/>
      <c r="ONL125" s="349"/>
      <c r="ONM125" s="347"/>
      <c r="ONN125" s="180"/>
      <c r="ONO125" s="348"/>
      <c r="ONP125" s="349"/>
      <c r="ONQ125" s="347"/>
      <c r="ONR125" s="180"/>
      <c r="ONS125" s="348"/>
      <c r="ONT125" s="349"/>
      <c r="ONU125" s="347"/>
      <c r="ONV125" s="180"/>
      <c r="ONW125" s="348"/>
      <c r="ONX125" s="349"/>
      <c r="ONY125" s="347"/>
      <c r="ONZ125" s="180"/>
      <c r="OOA125" s="348"/>
      <c r="OOB125" s="349"/>
      <c r="OOC125" s="347"/>
      <c r="OOD125" s="180"/>
      <c r="OOE125" s="348"/>
      <c r="OOF125" s="349"/>
      <c r="OOG125" s="347"/>
      <c r="OOH125" s="180"/>
      <c r="OOI125" s="348"/>
      <c r="OOJ125" s="349"/>
      <c r="OOK125" s="347"/>
      <c r="OOL125" s="180"/>
      <c r="OOM125" s="348"/>
      <c r="OON125" s="349"/>
      <c r="OOO125" s="347"/>
      <c r="OOP125" s="180"/>
      <c r="OOQ125" s="348"/>
      <c r="OOR125" s="349"/>
      <c r="OOS125" s="347"/>
      <c r="OOT125" s="180"/>
      <c r="OOU125" s="348"/>
      <c r="OOV125" s="349"/>
      <c r="OOW125" s="347"/>
      <c r="OOX125" s="180"/>
      <c r="OOY125" s="348"/>
      <c r="OOZ125" s="349"/>
      <c r="OPA125" s="347"/>
      <c r="OPB125" s="180"/>
      <c r="OPC125" s="348"/>
      <c r="OPD125" s="349"/>
      <c r="OPE125" s="347"/>
      <c r="OPF125" s="180"/>
      <c r="OPG125" s="348"/>
      <c r="OPH125" s="349"/>
      <c r="OPI125" s="347"/>
      <c r="OPJ125" s="180"/>
      <c r="OPK125" s="348"/>
      <c r="OPL125" s="349"/>
      <c r="OPM125" s="347"/>
      <c r="OPN125" s="180"/>
      <c r="OPO125" s="348"/>
      <c r="OPP125" s="349"/>
      <c r="OPQ125" s="347"/>
      <c r="OPR125" s="180"/>
      <c r="OPS125" s="348"/>
      <c r="OPT125" s="349"/>
      <c r="OPU125" s="347"/>
      <c r="OPV125" s="180"/>
      <c r="OPW125" s="348"/>
      <c r="OPX125" s="349"/>
      <c r="OPY125" s="347"/>
      <c r="OPZ125" s="180"/>
      <c r="OQA125" s="348"/>
      <c r="OQB125" s="349"/>
      <c r="OQC125" s="347"/>
      <c r="OQD125" s="180"/>
      <c r="OQE125" s="348"/>
      <c r="OQF125" s="349"/>
      <c r="OQG125" s="347"/>
      <c r="OQH125" s="180"/>
      <c r="OQI125" s="348"/>
      <c r="OQJ125" s="349"/>
      <c r="OQK125" s="347"/>
      <c r="OQL125" s="180"/>
      <c r="OQM125" s="348"/>
      <c r="OQN125" s="349"/>
      <c r="OQO125" s="347"/>
      <c r="OQP125" s="180"/>
      <c r="OQQ125" s="348"/>
      <c r="OQR125" s="349"/>
      <c r="OQS125" s="347"/>
      <c r="OQT125" s="180"/>
      <c r="OQU125" s="348"/>
      <c r="OQV125" s="349"/>
      <c r="OQW125" s="347"/>
      <c r="OQX125" s="180"/>
      <c r="OQY125" s="348"/>
      <c r="OQZ125" s="349"/>
      <c r="ORA125" s="347"/>
      <c r="ORB125" s="180"/>
      <c r="ORC125" s="348"/>
      <c r="ORD125" s="349"/>
      <c r="ORE125" s="347"/>
      <c r="ORF125" s="180"/>
      <c r="ORG125" s="348"/>
      <c r="ORH125" s="349"/>
      <c r="ORI125" s="347"/>
      <c r="ORJ125" s="180"/>
      <c r="ORK125" s="348"/>
      <c r="ORL125" s="349"/>
      <c r="ORM125" s="347"/>
      <c r="ORN125" s="180"/>
      <c r="ORO125" s="348"/>
      <c r="ORP125" s="349"/>
      <c r="ORQ125" s="347"/>
      <c r="ORR125" s="180"/>
      <c r="ORS125" s="348"/>
      <c r="ORT125" s="349"/>
      <c r="ORU125" s="347"/>
      <c r="ORV125" s="180"/>
      <c r="ORW125" s="348"/>
      <c r="ORX125" s="349"/>
      <c r="ORY125" s="347"/>
      <c r="ORZ125" s="180"/>
      <c r="OSA125" s="348"/>
      <c r="OSB125" s="349"/>
      <c r="OSC125" s="347"/>
      <c r="OSD125" s="180"/>
      <c r="OSE125" s="348"/>
      <c r="OSF125" s="349"/>
      <c r="OSG125" s="347"/>
      <c r="OSH125" s="180"/>
      <c r="OSI125" s="348"/>
      <c r="OSJ125" s="349"/>
      <c r="OSK125" s="347"/>
      <c r="OSL125" s="180"/>
      <c r="OSM125" s="348"/>
      <c r="OSN125" s="349"/>
      <c r="OSO125" s="347"/>
      <c r="OSP125" s="180"/>
      <c r="OSQ125" s="348"/>
      <c r="OSR125" s="349"/>
      <c r="OSS125" s="347"/>
      <c r="OST125" s="180"/>
      <c r="OSU125" s="348"/>
      <c r="OSV125" s="349"/>
      <c r="OSW125" s="347"/>
      <c r="OSX125" s="180"/>
      <c r="OSY125" s="348"/>
      <c r="OSZ125" s="349"/>
      <c r="OTA125" s="347"/>
      <c r="OTB125" s="180"/>
      <c r="OTC125" s="348"/>
      <c r="OTD125" s="349"/>
      <c r="OTE125" s="347"/>
      <c r="OTF125" s="180"/>
      <c r="OTG125" s="348"/>
      <c r="OTH125" s="349"/>
      <c r="OTI125" s="347"/>
      <c r="OTJ125" s="180"/>
      <c r="OTK125" s="348"/>
      <c r="OTL125" s="349"/>
      <c r="OTM125" s="347"/>
      <c r="OTN125" s="180"/>
      <c r="OTO125" s="348"/>
      <c r="OTP125" s="349"/>
      <c r="OTQ125" s="347"/>
      <c r="OTR125" s="180"/>
      <c r="OTS125" s="348"/>
      <c r="OTT125" s="349"/>
      <c r="OTU125" s="347"/>
      <c r="OTV125" s="180"/>
      <c r="OTW125" s="348"/>
      <c r="OTX125" s="349"/>
      <c r="OTY125" s="347"/>
      <c r="OTZ125" s="180"/>
      <c r="OUA125" s="348"/>
      <c r="OUB125" s="349"/>
      <c r="OUC125" s="347"/>
      <c r="OUD125" s="180"/>
      <c r="OUE125" s="348"/>
      <c r="OUF125" s="349"/>
      <c r="OUG125" s="347"/>
      <c r="OUH125" s="180"/>
      <c r="OUI125" s="348"/>
      <c r="OUJ125" s="349"/>
      <c r="OUK125" s="347"/>
      <c r="OUL125" s="180"/>
      <c r="OUM125" s="348"/>
      <c r="OUN125" s="349"/>
      <c r="OUO125" s="347"/>
      <c r="OUP125" s="180"/>
      <c r="OUQ125" s="348"/>
      <c r="OUR125" s="349"/>
      <c r="OUS125" s="347"/>
      <c r="OUT125" s="180"/>
      <c r="OUU125" s="348"/>
      <c r="OUV125" s="349"/>
      <c r="OUW125" s="347"/>
      <c r="OUX125" s="180"/>
      <c r="OUY125" s="348"/>
      <c r="OUZ125" s="349"/>
      <c r="OVA125" s="347"/>
      <c r="OVB125" s="180"/>
      <c r="OVC125" s="348"/>
      <c r="OVD125" s="349"/>
      <c r="OVE125" s="347"/>
      <c r="OVF125" s="180"/>
      <c r="OVG125" s="348"/>
      <c r="OVH125" s="349"/>
      <c r="OVI125" s="347"/>
      <c r="OVJ125" s="180"/>
      <c r="OVK125" s="348"/>
      <c r="OVL125" s="349"/>
      <c r="OVM125" s="347"/>
      <c r="OVN125" s="180"/>
      <c r="OVO125" s="348"/>
      <c r="OVP125" s="349"/>
      <c r="OVQ125" s="347"/>
      <c r="OVR125" s="180"/>
      <c r="OVS125" s="348"/>
      <c r="OVT125" s="349"/>
      <c r="OVU125" s="347"/>
      <c r="OVV125" s="180"/>
      <c r="OVW125" s="348"/>
      <c r="OVX125" s="349"/>
      <c r="OVY125" s="347"/>
      <c r="OVZ125" s="180"/>
      <c r="OWA125" s="348"/>
      <c r="OWB125" s="349"/>
      <c r="OWC125" s="347"/>
      <c r="OWD125" s="180"/>
      <c r="OWE125" s="348"/>
      <c r="OWF125" s="349"/>
      <c r="OWG125" s="347"/>
      <c r="OWH125" s="180"/>
      <c r="OWI125" s="348"/>
      <c r="OWJ125" s="349"/>
      <c r="OWK125" s="347"/>
      <c r="OWL125" s="180"/>
      <c r="OWM125" s="348"/>
      <c r="OWN125" s="349"/>
      <c r="OWO125" s="347"/>
      <c r="OWP125" s="180"/>
      <c r="OWQ125" s="348"/>
      <c r="OWR125" s="349"/>
      <c r="OWS125" s="347"/>
      <c r="OWT125" s="180"/>
      <c r="OWU125" s="348"/>
      <c r="OWV125" s="349"/>
      <c r="OWW125" s="347"/>
      <c r="OWX125" s="180"/>
      <c r="OWY125" s="348"/>
      <c r="OWZ125" s="349"/>
      <c r="OXA125" s="347"/>
      <c r="OXB125" s="180"/>
      <c r="OXC125" s="348"/>
      <c r="OXD125" s="349"/>
      <c r="OXE125" s="347"/>
      <c r="OXF125" s="180"/>
      <c r="OXG125" s="348"/>
      <c r="OXH125" s="349"/>
      <c r="OXI125" s="347"/>
      <c r="OXJ125" s="180"/>
      <c r="OXK125" s="348"/>
      <c r="OXL125" s="349"/>
      <c r="OXM125" s="347"/>
      <c r="OXN125" s="180"/>
      <c r="OXO125" s="348"/>
      <c r="OXP125" s="349"/>
      <c r="OXQ125" s="347"/>
      <c r="OXR125" s="180"/>
      <c r="OXS125" s="348"/>
      <c r="OXT125" s="349"/>
      <c r="OXU125" s="347"/>
      <c r="OXV125" s="180"/>
      <c r="OXW125" s="348"/>
      <c r="OXX125" s="349"/>
      <c r="OXY125" s="347"/>
      <c r="OXZ125" s="180"/>
      <c r="OYA125" s="348"/>
      <c r="OYB125" s="349"/>
      <c r="OYC125" s="347"/>
      <c r="OYD125" s="180"/>
      <c r="OYE125" s="348"/>
      <c r="OYF125" s="349"/>
      <c r="OYG125" s="347"/>
      <c r="OYH125" s="180"/>
      <c r="OYI125" s="348"/>
      <c r="OYJ125" s="349"/>
      <c r="OYK125" s="347"/>
      <c r="OYL125" s="180"/>
      <c r="OYM125" s="348"/>
      <c r="OYN125" s="349"/>
      <c r="OYO125" s="347"/>
      <c r="OYP125" s="180"/>
      <c r="OYQ125" s="348"/>
      <c r="OYR125" s="349"/>
      <c r="OYS125" s="347"/>
      <c r="OYT125" s="180"/>
      <c r="OYU125" s="348"/>
      <c r="OYV125" s="349"/>
      <c r="OYW125" s="347"/>
      <c r="OYX125" s="180"/>
      <c r="OYY125" s="348"/>
      <c r="OYZ125" s="349"/>
      <c r="OZA125" s="347"/>
      <c r="OZB125" s="180"/>
      <c r="OZC125" s="348"/>
      <c r="OZD125" s="349"/>
      <c r="OZE125" s="347"/>
      <c r="OZF125" s="180"/>
      <c r="OZG125" s="348"/>
      <c r="OZH125" s="349"/>
      <c r="OZI125" s="347"/>
      <c r="OZJ125" s="180"/>
      <c r="OZK125" s="348"/>
      <c r="OZL125" s="349"/>
      <c r="OZM125" s="347"/>
      <c r="OZN125" s="180"/>
      <c r="OZO125" s="348"/>
      <c r="OZP125" s="349"/>
      <c r="OZQ125" s="347"/>
      <c r="OZR125" s="180"/>
      <c r="OZS125" s="348"/>
      <c r="OZT125" s="349"/>
      <c r="OZU125" s="347"/>
      <c r="OZV125" s="180"/>
      <c r="OZW125" s="348"/>
      <c r="OZX125" s="349"/>
      <c r="OZY125" s="347"/>
      <c r="OZZ125" s="180"/>
      <c r="PAA125" s="348"/>
      <c r="PAB125" s="349"/>
      <c r="PAC125" s="347"/>
      <c r="PAD125" s="180"/>
      <c r="PAE125" s="348"/>
      <c r="PAF125" s="349"/>
      <c r="PAG125" s="347"/>
      <c r="PAH125" s="180"/>
      <c r="PAI125" s="348"/>
      <c r="PAJ125" s="349"/>
      <c r="PAK125" s="347"/>
      <c r="PAL125" s="180"/>
      <c r="PAM125" s="348"/>
      <c r="PAN125" s="349"/>
      <c r="PAO125" s="347"/>
      <c r="PAP125" s="180"/>
      <c r="PAQ125" s="348"/>
      <c r="PAR125" s="349"/>
      <c r="PAS125" s="347"/>
      <c r="PAT125" s="180"/>
      <c r="PAU125" s="348"/>
      <c r="PAV125" s="349"/>
      <c r="PAW125" s="347"/>
      <c r="PAX125" s="180"/>
      <c r="PAY125" s="348"/>
      <c r="PAZ125" s="349"/>
      <c r="PBA125" s="347"/>
      <c r="PBB125" s="180"/>
      <c r="PBC125" s="348"/>
      <c r="PBD125" s="349"/>
      <c r="PBE125" s="347"/>
      <c r="PBF125" s="180"/>
      <c r="PBG125" s="348"/>
      <c r="PBH125" s="349"/>
      <c r="PBI125" s="347"/>
      <c r="PBJ125" s="180"/>
      <c r="PBK125" s="348"/>
      <c r="PBL125" s="349"/>
      <c r="PBM125" s="347"/>
      <c r="PBN125" s="180"/>
      <c r="PBO125" s="348"/>
      <c r="PBP125" s="349"/>
      <c r="PBQ125" s="347"/>
      <c r="PBR125" s="180"/>
      <c r="PBS125" s="348"/>
      <c r="PBT125" s="349"/>
      <c r="PBU125" s="347"/>
      <c r="PBV125" s="180"/>
      <c r="PBW125" s="348"/>
      <c r="PBX125" s="349"/>
      <c r="PBY125" s="347"/>
      <c r="PBZ125" s="180"/>
      <c r="PCA125" s="348"/>
      <c r="PCB125" s="349"/>
      <c r="PCC125" s="347"/>
      <c r="PCD125" s="180"/>
      <c r="PCE125" s="348"/>
      <c r="PCF125" s="349"/>
      <c r="PCG125" s="347"/>
      <c r="PCH125" s="180"/>
      <c r="PCI125" s="348"/>
      <c r="PCJ125" s="349"/>
      <c r="PCK125" s="347"/>
      <c r="PCL125" s="180"/>
      <c r="PCM125" s="348"/>
      <c r="PCN125" s="349"/>
      <c r="PCO125" s="347"/>
      <c r="PCP125" s="180"/>
      <c r="PCQ125" s="348"/>
      <c r="PCR125" s="349"/>
      <c r="PCS125" s="347"/>
      <c r="PCT125" s="180"/>
      <c r="PCU125" s="348"/>
      <c r="PCV125" s="349"/>
      <c r="PCW125" s="347"/>
      <c r="PCX125" s="180"/>
      <c r="PCY125" s="348"/>
      <c r="PCZ125" s="349"/>
      <c r="PDA125" s="347"/>
      <c r="PDB125" s="180"/>
      <c r="PDC125" s="348"/>
      <c r="PDD125" s="349"/>
      <c r="PDE125" s="347"/>
      <c r="PDF125" s="180"/>
      <c r="PDG125" s="348"/>
      <c r="PDH125" s="349"/>
      <c r="PDI125" s="347"/>
      <c r="PDJ125" s="180"/>
      <c r="PDK125" s="348"/>
      <c r="PDL125" s="349"/>
      <c r="PDM125" s="347"/>
      <c r="PDN125" s="180"/>
      <c r="PDO125" s="348"/>
      <c r="PDP125" s="349"/>
      <c r="PDQ125" s="347"/>
      <c r="PDR125" s="180"/>
      <c r="PDS125" s="348"/>
      <c r="PDT125" s="349"/>
      <c r="PDU125" s="347"/>
      <c r="PDV125" s="180"/>
      <c r="PDW125" s="348"/>
      <c r="PDX125" s="349"/>
      <c r="PDY125" s="347"/>
      <c r="PDZ125" s="180"/>
      <c r="PEA125" s="348"/>
      <c r="PEB125" s="349"/>
      <c r="PEC125" s="347"/>
      <c r="PED125" s="180"/>
      <c r="PEE125" s="348"/>
      <c r="PEF125" s="349"/>
      <c r="PEG125" s="347"/>
      <c r="PEH125" s="180"/>
      <c r="PEI125" s="348"/>
      <c r="PEJ125" s="349"/>
      <c r="PEK125" s="347"/>
      <c r="PEL125" s="180"/>
      <c r="PEM125" s="348"/>
      <c r="PEN125" s="349"/>
      <c r="PEO125" s="347"/>
      <c r="PEP125" s="180"/>
      <c r="PEQ125" s="348"/>
      <c r="PER125" s="349"/>
      <c r="PES125" s="347"/>
      <c r="PET125" s="180"/>
      <c r="PEU125" s="348"/>
      <c r="PEV125" s="349"/>
      <c r="PEW125" s="347"/>
      <c r="PEX125" s="180"/>
      <c r="PEY125" s="348"/>
      <c r="PEZ125" s="349"/>
      <c r="PFA125" s="347"/>
      <c r="PFB125" s="180"/>
      <c r="PFC125" s="348"/>
      <c r="PFD125" s="349"/>
      <c r="PFE125" s="347"/>
      <c r="PFF125" s="180"/>
      <c r="PFG125" s="348"/>
      <c r="PFH125" s="349"/>
      <c r="PFI125" s="347"/>
      <c r="PFJ125" s="180"/>
      <c r="PFK125" s="348"/>
      <c r="PFL125" s="349"/>
      <c r="PFM125" s="347"/>
      <c r="PFN125" s="180"/>
      <c r="PFO125" s="348"/>
      <c r="PFP125" s="349"/>
      <c r="PFQ125" s="347"/>
      <c r="PFR125" s="180"/>
      <c r="PFS125" s="348"/>
      <c r="PFT125" s="349"/>
      <c r="PFU125" s="347"/>
      <c r="PFV125" s="180"/>
      <c r="PFW125" s="348"/>
      <c r="PFX125" s="349"/>
      <c r="PFY125" s="347"/>
      <c r="PFZ125" s="180"/>
      <c r="PGA125" s="348"/>
      <c r="PGB125" s="349"/>
      <c r="PGC125" s="347"/>
      <c r="PGD125" s="180"/>
      <c r="PGE125" s="348"/>
      <c r="PGF125" s="349"/>
      <c r="PGG125" s="347"/>
      <c r="PGH125" s="180"/>
      <c r="PGI125" s="348"/>
      <c r="PGJ125" s="349"/>
      <c r="PGK125" s="347"/>
      <c r="PGL125" s="180"/>
      <c r="PGM125" s="348"/>
      <c r="PGN125" s="349"/>
      <c r="PGO125" s="347"/>
      <c r="PGP125" s="180"/>
      <c r="PGQ125" s="348"/>
      <c r="PGR125" s="349"/>
      <c r="PGS125" s="347"/>
      <c r="PGT125" s="180"/>
      <c r="PGU125" s="348"/>
      <c r="PGV125" s="349"/>
      <c r="PGW125" s="347"/>
      <c r="PGX125" s="180"/>
      <c r="PGY125" s="348"/>
      <c r="PGZ125" s="349"/>
      <c r="PHA125" s="347"/>
      <c r="PHB125" s="180"/>
      <c r="PHC125" s="348"/>
      <c r="PHD125" s="349"/>
      <c r="PHE125" s="347"/>
      <c r="PHF125" s="180"/>
      <c r="PHG125" s="348"/>
      <c r="PHH125" s="349"/>
      <c r="PHI125" s="347"/>
      <c r="PHJ125" s="180"/>
      <c r="PHK125" s="348"/>
      <c r="PHL125" s="349"/>
      <c r="PHM125" s="347"/>
      <c r="PHN125" s="180"/>
      <c r="PHO125" s="348"/>
      <c r="PHP125" s="349"/>
      <c r="PHQ125" s="347"/>
      <c r="PHR125" s="180"/>
      <c r="PHS125" s="348"/>
      <c r="PHT125" s="349"/>
      <c r="PHU125" s="347"/>
      <c r="PHV125" s="180"/>
      <c r="PHW125" s="348"/>
      <c r="PHX125" s="349"/>
      <c r="PHY125" s="347"/>
      <c r="PHZ125" s="180"/>
      <c r="PIA125" s="348"/>
      <c r="PIB125" s="349"/>
      <c r="PIC125" s="347"/>
      <c r="PID125" s="180"/>
      <c r="PIE125" s="348"/>
      <c r="PIF125" s="349"/>
      <c r="PIG125" s="347"/>
      <c r="PIH125" s="180"/>
      <c r="PII125" s="348"/>
      <c r="PIJ125" s="349"/>
      <c r="PIK125" s="347"/>
      <c r="PIL125" s="180"/>
      <c r="PIM125" s="348"/>
      <c r="PIN125" s="349"/>
      <c r="PIO125" s="347"/>
      <c r="PIP125" s="180"/>
      <c r="PIQ125" s="348"/>
      <c r="PIR125" s="349"/>
      <c r="PIS125" s="347"/>
      <c r="PIT125" s="180"/>
      <c r="PIU125" s="348"/>
      <c r="PIV125" s="349"/>
      <c r="PIW125" s="347"/>
      <c r="PIX125" s="180"/>
      <c r="PIY125" s="348"/>
      <c r="PIZ125" s="349"/>
      <c r="PJA125" s="347"/>
      <c r="PJB125" s="180"/>
      <c r="PJC125" s="348"/>
      <c r="PJD125" s="349"/>
      <c r="PJE125" s="347"/>
      <c r="PJF125" s="180"/>
      <c r="PJG125" s="348"/>
      <c r="PJH125" s="349"/>
      <c r="PJI125" s="347"/>
      <c r="PJJ125" s="180"/>
      <c r="PJK125" s="348"/>
      <c r="PJL125" s="349"/>
      <c r="PJM125" s="347"/>
      <c r="PJN125" s="180"/>
      <c r="PJO125" s="348"/>
      <c r="PJP125" s="349"/>
      <c r="PJQ125" s="347"/>
      <c r="PJR125" s="180"/>
      <c r="PJS125" s="348"/>
      <c r="PJT125" s="349"/>
      <c r="PJU125" s="347"/>
      <c r="PJV125" s="180"/>
      <c r="PJW125" s="348"/>
      <c r="PJX125" s="349"/>
      <c r="PJY125" s="347"/>
      <c r="PJZ125" s="180"/>
      <c r="PKA125" s="348"/>
      <c r="PKB125" s="349"/>
      <c r="PKC125" s="347"/>
      <c r="PKD125" s="180"/>
      <c r="PKE125" s="348"/>
      <c r="PKF125" s="349"/>
      <c r="PKG125" s="347"/>
      <c r="PKH125" s="180"/>
      <c r="PKI125" s="348"/>
      <c r="PKJ125" s="349"/>
      <c r="PKK125" s="347"/>
      <c r="PKL125" s="180"/>
      <c r="PKM125" s="348"/>
      <c r="PKN125" s="349"/>
      <c r="PKO125" s="347"/>
      <c r="PKP125" s="180"/>
      <c r="PKQ125" s="348"/>
      <c r="PKR125" s="349"/>
      <c r="PKS125" s="347"/>
      <c r="PKT125" s="180"/>
      <c r="PKU125" s="348"/>
      <c r="PKV125" s="349"/>
      <c r="PKW125" s="347"/>
      <c r="PKX125" s="180"/>
      <c r="PKY125" s="348"/>
      <c r="PKZ125" s="349"/>
      <c r="PLA125" s="347"/>
      <c r="PLB125" s="180"/>
      <c r="PLC125" s="348"/>
      <c r="PLD125" s="349"/>
      <c r="PLE125" s="347"/>
      <c r="PLF125" s="180"/>
      <c r="PLG125" s="348"/>
      <c r="PLH125" s="349"/>
      <c r="PLI125" s="347"/>
      <c r="PLJ125" s="180"/>
      <c r="PLK125" s="348"/>
      <c r="PLL125" s="349"/>
      <c r="PLM125" s="347"/>
      <c r="PLN125" s="180"/>
      <c r="PLO125" s="348"/>
      <c r="PLP125" s="349"/>
      <c r="PLQ125" s="347"/>
      <c r="PLR125" s="180"/>
      <c r="PLS125" s="348"/>
      <c r="PLT125" s="349"/>
      <c r="PLU125" s="347"/>
      <c r="PLV125" s="180"/>
      <c r="PLW125" s="348"/>
      <c r="PLX125" s="349"/>
      <c r="PLY125" s="347"/>
      <c r="PLZ125" s="180"/>
      <c r="PMA125" s="348"/>
      <c r="PMB125" s="349"/>
      <c r="PMC125" s="347"/>
      <c r="PMD125" s="180"/>
      <c r="PME125" s="348"/>
      <c r="PMF125" s="349"/>
      <c r="PMG125" s="347"/>
      <c r="PMH125" s="180"/>
      <c r="PMI125" s="348"/>
      <c r="PMJ125" s="349"/>
      <c r="PMK125" s="347"/>
      <c r="PML125" s="180"/>
      <c r="PMM125" s="348"/>
      <c r="PMN125" s="349"/>
      <c r="PMO125" s="347"/>
      <c r="PMP125" s="180"/>
      <c r="PMQ125" s="348"/>
      <c r="PMR125" s="349"/>
      <c r="PMS125" s="347"/>
      <c r="PMT125" s="180"/>
      <c r="PMU125" s="348"/>
      <c r="PMV125" s="349"/>
      <c r="PMW125" s="347"/>
      <c r="PMX125" s="180"/>
      <c r="PMY125" s="348"/>
      <c r="PMZ125" s="349"/>
      <c r="PNA125" s="347"/>
      <c r="PNB125" s="180"/>
      <c r="PNC125" s="348"/>
      <c r="PND125" s="349"/>
      <c r="PNE125" s="347"/>
      <c r="PNF125" s="180"/>
      <c r="PNG125" s="348"/>
      <c r="PNH125" s="349"/>
      <c r="PNI125" s="347"/>
      <c r="PNJ125" s="180"/>
      <c r="PNK125" s="348"/>
      <c r="PNL125" s="349"/>
      <c r="PNM125" s="347"/>
      <c r="PNN125" s="180"/>
      <c r="PNO125" s="348"/>
      <c r="PNP125" s="349"/>
      <c r="PNQ125" s="347"/>
      <c r="PNR125" s="180"/>
      <c r="PNS125" s="348"/>
      <c r="PNT125" s="349"/>
      <c r="PNU125" s="347"/>
      <c r="PNV125" s="180"/>
      <c r="PNW125" s="348"/>
      <c r="PNX125" s="349"/>
      <c r="PNY125" s="347"/>
      <c r="PNZ125" s="180"/>
      <c r="POA125" s="348"/>
      <c r="POB125" s="349"/>
      <c r="POC125" s="347"/>
      <c r="POD125" s="180"/>
      <c r="POE125" s="348"/>
      <c r="POF125" s="349"/>
      <c r="POG125" s="347"/>
      <c r="POH125" s="180"/>
      <c r="POI125" s="348"/>
      <c r="POJ125" s="349"/>
      <c r="POK125" s="347"/>
      <c r="POL125" s="180"/>
      <c r="POM125" s="348"/>
      <c r="PON125" s="349"/>
      <c r="POO125" s="347"/>
      <c r="POP125" s="180"/>
      <c r="POQ125" s="348"/>
      <c r="POR125" s="349"/>
      <c r="POS125" s="347"/>
      <c r="POT125" s="180"/>
      <c r="POU125" s="348"/>
      <c r="POV125" s="349"/>
      <c r="POW125" s="347"/>
      <c r="POX125" s="180"/>
      <c r="POY125" s="348"/>
      <c r="POZ125" s="349"/>
      <c r="PPA125" s="347"/>
      <c r="PPB125" s="180"/>
      <c r="PPC125" s="348"/>
      <c r="PPD125" s="349"/>
      <c r="PPE125" s="347"/>
      <c r="PPF125" s="180"/>
      <c r="PPG125" s="348"/>
      <c r="PPH125" s="349"/>
      <c r="PPI125" s="347"/>
      <c r="PPJ125" s="180"/>
      <c r="PPK125" s="348"/>
      <c r="PPL125" s="349"/>
      <c r="PPM125" s="347"/>
      <c r="PPN125" s="180"/>
      <c r="PPO125" s="348"/>
      <c r="PPP125" s="349"/>
      <c r="PPQ125" s="347"/>
      <c r="PPR125" s="180"/>
      <c r="PPS125" s="348"/>
      <c r="PPT125" s="349"/>
      <c r="PPU125" s="347"/>
      <c r="PPV125" s="180"/>
      <c r="PPW125" s="348"/>
      <c r="PPX125" s="349"/>
      <c r="PPY125" s="347"/>
      <c r="PPZ125" s="180"/>
      <c r="PQA125" s="348"/>
      <c r="PQB125" s="349"/>
      <c r="PQC125" s="347"/>
      <c r="PQD125" s="180"/>
      <c r="PQE125" s="348"/>
      <c r="PQF125" s="349"/>
      <c r="PQG125" s="347"/>
      <c r="PQH125" s="180"/>
      <c r="PQI125" s="348"/>
      <c r="PQJ125" s="349"/>
      <c r="PQK125" s="347"/>
      <c r="PQL125" s="180"/>
      <c r="PQM125" s="348"/>
      <c r="PQN125" s="349"/>
      <c r="PQO125" s="347"/>
      <c r="PQP125" s="180"/>
      <c r="PQQ125" s="348"/>
      <c r="PQR125" s="349"/>
      <c r="PQS125" s="347"/>
      <c r="PQT125" s="180"/>
      <c r="PQU125" s="348"/>
      <c r="PQV125" s="349"/>
      <c r="PQW125" s="347"/>
      <c r="PQX125" s="180"/>
      <c r="PQY125" s="348"/>
      <c r="PQZ125" s="349"/>
      <c r="PRA125" s="347"/>
      <c r="PRB125" s="180"/>
      <c r="PRC125" s="348"/>
      <c r="PRD125" s="349"/>
      <c r="PRE125" s="347"/>
      <c r="PRF125" s="180"/>
      <c r="PRG125" s="348"/>
      <c r="PRH125" s="349"/>
      <c r="PRI125" s="347"/>
      <c r="PRJ125" s="180"/>
      <c r="PRK125" s="348"/>
      <c r="PRL125" s="349"/>
      <c r="PRM125" s="347"/>
      <c r="PRN125" s="180"/>
      <c r="PRO125" s="348"/>
      <c r="PRP125" s="349"/>
      <c r="PRQ125" s="347"/>
      <c r="PRR125" s="180"/>
      <c r="PRS125" s="348"/>
      <c r="PRT125" s="349"/>
      <c r="PRU125" s="347"/>
      <c r="PRV125" s="180"/>
      <c r="PRW125" s="348"/>
      <c r="PRX125" s="349"/>
      <c r="PRY125" s="347"/>
      <c r="PRZ125" s="180"/>
      <c r="PSA125" s="348"/>
      <c r="PSB125" s="349"/>
      <c r="PSC125" s="347"/>
      <c r="PSD125" s="180"/>
      <c r="PSE125" s="348"/>
      <c r="PSF125" s="349"/>
      <c r="PSG125" s="347"/>
      <c r="PSH125" s="180"/>
      <c r="PSI125" s="348"/>
      <c r="PSJ125" s="349"/>
      <c r="PSK125" s="347"/>
      <c r="PSL125" s="180"/>
      <c r="PSM125" s="348"/>
      <c r="PSN125" s="349"/>
      <c r="PSO125" s="347"/>
      <c r="PSP125" s="180"/>
      <c r="PSQ125" s="348"/>
      <c r="PSR125" s="349"/>
      <c r="PSS125" s="347"/>
      <c r="PST125" s="180"/>
      <c r="PSU125" s="348"/>
      <c r="PSV125" s="349"/>
      <c r="PSW125" s="347"/>
      <c r="PSX125" s="180"/>
      <c r="PSY125" s="348"/>
      <c r="PSZ125" s="349"/>
      <c r="PTA125" s="347"/>
      <c r="PTB125" s="180"/>
      <c r="PTC125" s="348"/>
      <c r="PTD125" s="349"/>
      <c r="PTE125" s="347"/>
      <c r="PTF125" s="180"/>
      <c r="PTG125" s="348"/>
      <c r="PTH125" s="349"/>
      <c r="PTI125" s="347"/>
      <c r="PTJ125" s="180"/>
      <c r="PTK125" s="348"/>
      <c r="PTL125" s="349"/>
      <c r="PTM125" s="347"/>
      <c r="PTN125" s="180"/>
      <c r="PTO125" s="348"/>
      <c r="PTP125" s="349"/>
      <c r="PTQ125" s="347"/>
      <c r="PTR125" s="180"/>
      <c r="PTS125" s="348"/>
      <c r="PTT125" s="349"/>
      <c r="PTU125" s="347"/>
      <c r="PTV125" s="180"/>
      <c r="PTW125" s="348"/>
      <c r="PTX125" s="349"/>
      <c r="PTY125" s="347"/>
      <c r="PTZ125" s="180"/>
      <c r="PUA125" s="348"/>
      <c r="PUB125" s="349"/>
      <c r="PUC125" s="347"/>
      <c r="PUD125" s="180"/>
      <c r="PUE125" s="348"/>
      <c r="PUF125" s="349"/>
      <c r="PUG125" s="347"/>
      <c r="PUH125" s="180"/>
      <c r="PUI125" s="348"/>
      <c r="PUJ125" s="349"/>
      <c r="PUK125" s="347"/>
      <c r="PUL125" s="180"/>
      <c r="PUM125" s="348"/>
      <c r="PUN125" s="349"/>
      <c r="PUO125" s="347"/>
      <c r="PUP125" s="180"/>
      <c r="PUQ125" s="348"/>
      <c r="PUR125" s="349"/>
      <c r="PUS125" s="347"/>
      <c r="PUT125" s="180"/>
      <c r="PUU125" s="348"/>
      <c r="PUV125" s="349"/>
      <c r="PUW125" s="347"/>
      <c r="PUX125" s="180"/>
      <c r="PUY125" s="348"/>
      <c r="PUZ125" s="349"/>
      <c r="PVA125" s="347"/>
      <c r="PVB125" s="180"/>
      <c r="PVC125" s="348"/>
      <c r="PVD125" s="349"/>
      <c r="PVE125" s="347"/>
      <c r="PVF125" s="180"/>
      <c r="PVG125" s="348"/>
      <c r="PVH125" s="349"/>
      <c r="PVI125" s="347"/>
      <c r="PVJ125" s="180"/>
      <c r="PVK125" s="348"/>
      <c r="PVL125" s="349"/>
      <c r="PVM125" s="347"/>
      <c r="PVN125" s="180"/>
      <c r="PVO125" s="348"/>
      <c r="PVP125" s="349"/>
      <c r="PVQ125" s="347"/>
      <c r="PVR125" s="180"/>
      <c r="PVS125" s="348"/>
      <c r="PVT125" s="349"/>
      <c r="PVU125" s="347"/>
      <c r="PVV125" s="180"/>
      <c r="PVW125" s="348"/>
      <c r="PVX125" s="349"/>
      <c r="PVY125" s="347"/>
      <c r="PVZ125" s="180"/>
      <c r="PWA125" s="348"/>
      <c r="PWB125" s="349"/>
      <c r="PWC125" s="347"/>
      <c r="PWD125" s="180"/>
      <c r="PWE125" s="348"/>
      <c r="PWF125" s="349"/>
      <c r="PWG125" s="347"/>
      <c r="PWH125" s="180"/>
      <c r="PWI125" s="348"/>
      <c r="PWJ125" s="349"/>
      <c r="PWK125" s="347"/>
      <c r="PWL125" s="180"/>
      <c r="PWM125" s="348"/>
      <c r="PWN125" s="349"/>
      <c r="PWO125" s="347"/>
      <c r="PWP125" s="180"/>
      <c r="PWQ125" s="348"/>
      <c r="PWR125" s="349"/>
      <c r="PWS125" s="347"/>
      <c r="PWT125" s="180"/>
      <c r="PWU125" s="348"/>
      <c r="PWV125" s="349"/>
      <c r="PWW125" s="347"/>
      <c r="PWX125" s="180"/>
      <c r="PWY125" s="348"/>
      <c r="PWZ125" s="349"/>
      <c r="PXA125" s="347"/>
      <c r="PXB125" s="180"/>
      <c r="PXC125" s="348"/>
      <c r="PXD125" s="349"/>
      <c r="PXE125" s="347"/>
      <c r="PXF125" s="180"/>
      <c r="PXG125" s="348"/>
      <c r="PXH125" s="349"/>
      <c r="PXI125" s="347"/>
      <c r="PXJ125" s="180"/>
      <c r="PXK125" s="348"/>
      <c r="PXL125" s="349"/>
      <c r="PXM125" s="347"/>
      <c r="PXN125" s="180"/>
      <c r="PXO125" s="348"/>
      <c r="PXP125" s="349"/>
      <c r="PXQ125" s="347"/>
      <c r="PXR125" s="180"/>
      <c r="PXS125" s="348"/>
      <c r="PXT125" s="349"/>
      <c r="PXU125" s="347"/>
      <c r="PXV125" s="180"/>
      <c r="PXW125" s="348"/>
      <c r="PXX125" s="349"/>
      <c r="PXY125" s="347"/>
      <c r="PXZ125" s="180"/>
      <c r="PYA125" s="348"/>
      <c r="PYB125" s="349"/>
      <c r="PYC125" s="347"/>
      <c r="PYD125" s="180"/>
      <c r="PYE125" s="348"/>
      <c r="PYF125" s="349"/>
      <c r="PYG125" s="347"/>
      <c r="PYH125" s="180"/>
      <c r="PYI125" s="348"/>
      <c r="PYJ125" s="349"/>
      <c r="PYK125" s="347"/>
      <c r="PYL125" s="180"/>
      <c r="PYM125" s="348"/>
      <c r="PYN125" s="349"/>
      <c r="PYO125" s="347"/>
      <c r="PYP125" s="180"/>
      <c r="PYQ125" s="348"/>
      <c r="PYR125" s="349"/>
      <c r="PYS125" s="347"/>
      <c r="PYT125" s="180"/>
      <c r="PYU125" s="348"/>
      <c r="PYV125" s="349"/>
      <c r="PYW125" s="347"/>
      <c r="PYX125" s="180"/>
      <c r="PYY125" s="348"/>
      <c r="PYZ125" s="349"/>
      <c r="PZA125" s="347"/>
      <c r="PZB125" s="180"/>
      <c r="PZC125" s="348"/>
      <c r="PZD125" s="349"/>
      <c r="PZE125" s="347"/>
      <c r="PZF125" s="180"/>
      <c r="PZG125" s="348"/>
      <c r="PZH125" s="349"/>
      <c r="PZI125" s="347"/>
      <c r="PZJ125" s="180"/>
      <c r="PZK125" s="348"/>
      <c r="PZL125" s="349"/>
      <c r="PZM125" s="347"/>
      <c r="PZN125" s="180"/>
      <c r="PZO125" s="348"/>
      <c r="PZP125" s="349"/>
      <c r="PZQ125" s="347"/>
      <c r="PZR125" s="180"/>
      <c r="PZS125" s="348"/>
      <c r="PZT125" s="349"/>
      <c r="PZU125" s="347"/>
      <c r="PZV125" s="180"/>
      <c r="PZW125" s="348"/>
      <c r="PZX125" s="349"/>
      <c r="PZY125" s="347"/>
      <c r="PZZ125" s="180"/>
      <c r="QAA125" s="348"/>
      <c r="QAB125" s="349"/>
      <c r="QAC125" s="347"/>
      <c r="QAD125" s="180"/>
      <c r="QAE125" s="348"/>
      <c r="QAF125" s="349"/>
      <c r="QAG125" s="347"/>
      <c r="QAH125" s="180"/>
      <c r="QAI125" s="348"/>
      <c r="QAJ125" s="349"/>
      <c r="QAK125" s="347"/>
      <c r="QAL125" s="180"/>
      <c r="QAM125" s="348"/>
      <c r="QAN125" s="349"/>
      <c r="QAO125" s="347"/>
      <c r="QAP125" s="180"/>
      <c r="QAQ125" s="348"/>
      <c r="QAR125" s="349"/>
      <c r="QAS125" s="347"/>
      <c r="QAT125" s="180"/>
      <c r="QAU125" s="348"/>
      <c r="QAV125" s="349"/>
      <c r="QAW125" s="347"/>
      <c r="QAX125" s="180"/>
      <c r="QAY125" s="348"/>
      <c r="QAZ125" s="349"/>
      <c r="QBA125" s="347"/>
      <c r="QBB125" s="180"/>
      <c r="QBC125" s="348"/>
      <c r="QBD125" s="349"/>
      <c r="QBE125" s="347"/>
      <c r="QBF125" s="180"/>
      <c r="QBG125" s="348"/>
      <c r="QBH125" s="349"/>
      <c r="QBI125" s="347"/>
      <c r="QBJ125" s="180"/>
      <c r="QBK125" s="348"/>
      <c r="QBL125" s="349"/>
      <c r="QBM125" s="347"/>
      <c r="QBN125" s="180"/>
      <c r="QBO125" s="348"/>
      <c r="QBP125" s="349"/>
      <c r="QBQ125" s="347"/>
      <c r="QBR125" s="180"/>
      <c r="QBS125" s="348"/>
      <c r="QBT125" s="349"/>
      <c r="QBU125" s="347"/>
      <c r="QBV125" s="180"/>
      <c r="QBW125" s="348"/>
      <c r="QBX125" s="349"/>
      <c r="QBY125" s="347"/>
      <c r="QBZ125" s="180"/>
      <c r="QCA125" s="348"/>
      <c r="QCB125" s="349"/>
      <c r="QCC125" s="347"/>
      <c r="QCD125" s="180"/>
      <c r="QCE125" s="348"/>
      <c r="QCF125" s="349"/>
      <c r="QCG125" s="347"/>
      <c r="QCH125" s="180"/>
      <c r="QCI125" s="348"/>
      <c r="QCJ125" s="349"/>
      <c r="QCK125" s="347"/>
      <c r="QCL125" s="180"/>
      <c r="QCM125" s="348"/>
      <c r="QCN125" s="349"/>
      <c r="QCO125" s="347"/>
      <c r="QCP125" s="180"/>
      <c r="QCQ125" s="348"/>
      <c r="QCR125" s="349"/>
      <c r="QCS125" s="347"/>
      <c r="QCT125" s="180"/>
      <c r="QCU125" s="348"/>
      <c r="QCV125" s="349"/>
      <c r="QCW125" s="347"/>
      <c r="QCX125" s="180"/>
      <c r="QCY125" s="348"/>
      <c r="QCZ125" s="349"/>
      <c r="QDA125" s="347"/>
      <c r="QDB125" s="180"/>
      <c r="QDC125" s="348"/>
      <c r="QDD125" s="349"/>
      <c r="QDE125" s="347"/>
      <c r="QDF125" s="180"/>
      <c r="QDG125" s="348"/>
      <c r="QDH125" s="349"/>
      <c r="QDI125" s="347"/>
      <c r="QDJ125" s="180"/>
      <c r="QDK125" s="348"/>
      <c r="QDL125" s="349"/>
      <c r="QDM125" s="347"/>
      <c r="QDN125" s="180"/>
      <c r="QDO125" s="348"/>
      <c r="QDP125" s="349"/>
      <c r="QDQ125" s="347"/>
      <c r="QDR125" s="180"/>
      <c r="QDS125" s="348"/>
      <c r="QDT125" s="349"/>
      <c r="QDU125" s="347"/>
      <c r="QDV125" s="180"/>
      <c r="QDW125" s="348"/>
      <c r="QDX125" s="349"/>
      <c r="QDY125" s="347"/>
      <c r="QDZ125" s="180"/>
      <c r="QEA125" s="348"/>
      <c r="QEB125" s="349"/>
      <c r="QEC125" s="347"/>
      <c r="QED125" s="180"/>
      <c r="QEE125" s="348"/>
      <c r="QEF125" s="349"/>
      <c r="QEG125" s="347"/>
      <c r="QEH125" s="180"/>
      <c r="QEI125" s="348"/>
      <c r="QEJ125" s="349"/>
      <c r="QEK125" s="347"/>
      <c r="QEL125" s="180"/>
      <c r="QEM125" s="348"/>
      <c r="QEN125" s="349"/>
      <c r="QEO125" s="347"/>
      <c r="QEP125" s="180"/>
      <c r="QEQ125" s="348"/>
      <c r="QER125" s="349"/>
      <c r="QES125" s="347"/>
      <c r="QET125" s="180"/>
      <c r="QEU125" s="348"/>
      <c r="QEV125" s="349"/>
      <c r="QEW125" s="347"/>
      <c r="QEX125" s="180"/>
      <c r="QEY125" s="348"/>
      <c r="QEZ125" s="349"/>
      <c r="QFA125" s="347"/>
      <c r="QFB125" s="180"/>
      <c r="QFC125" s="348"/>
      <c r="QFD125" s="349"/>
      <c r="QFE125" s="347"/>
      <c r="QFF125" s="180"/>
      <c r="QFG125" s="348"/>
      <c r="QFH125" s="349"/>
      <c r="QFI125" s="347"/>
      <c r="QFJ125" s="180"/>
      <c r="QFK125" s="348"/>
      <c r="QFL125" s="349"/>
      <c r="QFM125" s="347"/>
      <c r="QFN125" s="180"/>
      <c r="QFO125" s="348"/>
      <c r="QFP125" s="349"/>
      <c r="QFQ125" s="347"/>
      <c r="QFR125" s="180"/>
      <c r="QFS125" s="348"/>
      <c r="QFT125" s="349"/>
      <c r="QFU125" s="347"/>
      <c r="QFV125" s="180"/>
      <c r="QFW125" s="348"/>
      <c r="QFX125" s="349"/>
      <c r="QFY125" s="347"/>
      <c r="QFZ125" s="180"/>
      <c r="QGA125" s="348"/>
      <c r="QGB125" s="349"/>
      <c r="QGC125" s="347"/>
      <c r="QGD125" s="180"/>
      <c r="QGE125" s="348"/>
      <c r="QGF125" s="349"/>
      <c r="QGG125" s="347"/>
      <c r="QGH125" s="180"/>
      <c r="QGI125" s="348"/>
      <c r="QGJ125" s="349"/>
      <c r="QGK125" s="347"/>
      <c r="QGL125" s="180"/>
      <c r="QGM125" s="348"/>
      <c r="QGN125" s="349"/>
      <c r="QGO125" s="347"/>
      <c r="QGP125" s="180"/>
      <c r="QGQ125" s="348"/>
      <c r="QGR125" s="349"/>
      <c r="QGS125" s="347"/>
      <c r="QGT125" s="180"/>
      <c r="QGU125" s="348"/>
      <c r="QGV125" s="349"/>
      <c r="QGW125" s="347"/>
      <c r="QGX125" s="180"/>
      <c r="QGY125" s="348"/>
      <c r="QGZ125" s="349"/>
      <c r="QHA125" s="347"/>
      <c r="QHB125" s="180"/>
      <c r="QHC125" s="348"/>
      <c r="QHD125" s="349"/>
      <c r="QHE125" s="347"/>
      <c r="QHF125" s="180"/>
      <c r="QHG125" s="348"/>
      <c r="QHH125" s="349"/>
      <c r="QHI125" s="347"/>
      <c r="QHJ125" s="180"/>
      <c r="QHK125" s="348"/>
      <c r="QHL125" s="349"/>
      <c r="QHM125" s="347"/>
      <c r="QHN125" s="180"/>
      <c r="QHO125" s="348"/>
      <c r="QHP125" s="349"/>
      <c r="QHQ125" s="347"/>
      <c r="QHR125" s="180"/>
      <c r="QHS125" s="348"/>
      <c r="QHT125" s="349"/>
      <c r="QHU125" s="347"/>
      <c r="QHV125" s="180"/>
      <c r="QHW125" s="348"/>
      <c r="QHX125" s="349"/>
      <c r="QHY125" s="347"/>
      <c r="QHZ125" s="180"/>
      <c r="QIA125" s="348"/>
      <c r="QIB125" s="349"/>
      <c r="QIC125" s="347"/>
      <c r="QID125" s="180"/>
      <c r="QIE125" s="348"/>
      <c r="QIF125" s="349"/>
      <c r="QIG125" s="347"/>
      <c r="QIH125" s="180"/>
      <c r="QII125" s="348"/>
      <c r="QIJ125" s="349"/>
      <c r="QIK125" s="347"/>
      <c r="QIL125" s="180"/>
      <c r="QIM125" s="348"/>
      <c r="QIN125" s="349"/>
      <c r="QIO125" s="347"/>
      <c r="QIP125" s="180"/>
      <c r="QIQ125" s="348"/>
      <c r="QIR125" s="349"/>
      <c r="QIS125" s="347"/>
      <c r="QIT125" s="180"/>
      <c r="QIU125" s="348"/>
      <c r="QIV125" s="349"/>
      <c r="QIW125" s="347"/>
      <c r="QIX125" s="180"/>
      <c r="QIY125" s="348"/>
      <c r="QIZ125" s="349"/>
      <c r="QJA125" s="347"/>
      <c r="QJB125" s="180"/>
      <c r="QJC125" s="348"/>
      <c r="QJD125" s="349"/>
      <c r="QJE125" s="347"/>
      <c r="QJF125" s="180"/>
      <c r="QJG125" s="348"/>
      <c r="QJH125" s="349"/>
      <c r="QJI125" s="347"/>
      <c r="QJJ125" s="180"/>
      <c r="QJK125" s="348"/>
      <c r="QJL125" s="349"/>
      <c r="QJM125" s="347"/>
      <c r="QJN125" s="180"/>
      <c r="QJO125" s="348"/>
      <c r="QJP125" s="349"/>
      <c r="QJQ125" s="347"/>
      <c r="QJR125" s="180"/>
      <c r="QJS125" s="348"/>
      <c r="QJT125" s="349"/>
      <c r="QJU125" s="347"/>
      <c r="QJV125" s="180"/>
      <c r="QJW125" s="348"/>
      <c r="QJX125" s="349"/>
      <c r="QJY125" s="347"/>
      <c r="QJZ125" s="180"/>
      <c r="QKA125" s="348"/>
      <c r="QKB125" s="349"/>
      <c r="QKC125" s="347"/>
      <c r="QKD125" s="180"/>
      <c r="QKE125" s="348"/>
      <c r="QKF125" s="349"/>
      <c r="QKG125" s="347"/>
      <c r="QKH125" s="180"/>
      <c r="QKI125" s="348"/>
      <c r="QKJ125" s="349"/>
      <c r="QKK125" s="347"/>
      <c r="QKL125" s="180"/>
      <c r="QKM125" s="348"/>
      <c r="QKN125" s="349"/>
      <c r="QKO125" s="347"/>
      <c r="QKP125" s="180"/>
      <c r="QKQ125" s="348"/>
      <c r="QKR125" s="349"/>
      <c r="QKS125" s="347"/>
      <c r="QKT125" s="180"/>
      <c r="QKU125" s="348"/>
      <c r="QKV125" s="349"/>
      <c r="QKW125" s="347"/>
      <c r="QKX125" s="180"/>
      <c r="QKY125" s="348"/>
      <c r="QKZ125" s="349"/>
      <c r="QLA125" s="347"/>
      <c r="QLB125" s="180"/>
      <c r="QLC125" s="348"/>
      <c r="QLD125" s="349"/>
      <c r="QLE125" s="347"/>
      <c r="QLF125" s="180"/>
      <c r="QLG125" s="348"/>
      <c r="QLH125" s="349"/>
      <c r="QLI125" s="347"/>
      <c r="QLJ125" s="180"/>
      <c r="QLK125" s="348"/>
      <c r="QLL125" s="349"/>
      <c r="QLM125" s="347"/>
      <c r="QLN125" s="180"/>
      <c r="QLO125" s="348"/>
      <c r="QLP125" s="349"/>
      <c r="QLQ125" s="347"/>
      <c r="QLR125" s="180"/>
      <c r="QLS125" s="348"/>
      <c r="QLT125" s="349"/>
      <c r="QLU125" s="347"/>
      <c r="QLV125" s="180"/>
      <c r="QLW125" s="348"/>
      <c r="QLX125" s="349"/>
      <c r="QLY125" s="347"/>
      <c r="QLZ125" s="180"/>
      <c r="QMA125" s="348"/>
      <c r="QMB125" s="349"/>
      <c r="QMC125" s="347"/>
      <c r="QMD125" s="180"/>
      <c r="QME125" s="348"/>
      <c r="QMF125" s="349"/>
      <c r="QMG125" s="347"/>
      <c r="QMH125" s="180"/>
      <c r="QMI125" s="348"/>
      <c r="QMJ125" s="349"/>
      <c r="QMK125" s="347"/>
      <c r="QML125" s="180"/>
      <c r="QMM125" s="348"/>
      <c r="QMN125" s="349"/>
      <c r="QMO125" s="347"/>
      <c r="QMP125" s="180"/>
      <c r="QMQ125" s="348"/>
      <c r="QMR125" s="349"/>
      <c r="QMS125" s="347"/>
      <c r="QMT125" s="180"/>
      <c r="QMU125" s="348"/>
      <c r="QMV125" s="349"/>
      <c r="QMW125" s="347"/>
      <c r="QMX125" s="180"/>
      <c r="QMY125" s="348"/>
      <c r="QMZ125" s="349"/>
      <c r="QNA125" s="347"/>
      <c r="QNB125" s="180"/>
      <c r="QNC125" s="348"/>
      <c r="QND125" s="349"/>
      <c r="QNE125" s="347"/>
      <c r="QNF125" s="180"/>
      <c r="QNG125" s="348"/>
      <c r="QNH125" s="349"/>
      <c r="QNI125" s="347"/>
      <c r="QNJ125" s="180"/>
      <c r="QNK125" s="348"/>
      <c r="QNL125" s="349"/>
      <c r="QNM125" s="347"/>
      <c r="QNN125" s="180"/>
      <c r="QNO125" s="348"/>
      <c r="QNP125" s="349"/>
      <c r="QNQ125" s="347"/>
      <c r="QNR125" s="180"/>
      <c r="QNS125" s="348"/>
      <c r="QNT125" s="349"/>
      <c r="QNU125" s="347"/>
      <c r="QNV125" s="180"/>
      <c r="QNW125" s="348"/>
      <c r="QNX125" s="349"/>
      <c r="QNY125" s="347"/>
      <c r="QNZ125" s="180"/>
      <c r="QOA125" s="348"/>
      <c r="QOB125" s="349"/>
      <c r="QOC125" s="347"/>
      <c r="QOD125" s="180"/>
      <c r="QOE125" s="348"/>
      <c r="QOF125" s="349"/>
      <c r="QOG125" s="347"/>
      <c r="QOH125" s="180"/>
      <c r="QOI125" s="348"/>
      <c r="QOJ125" s="349"/>
      <c r="QOK125" s="347"/>
      <c r="QOL125" s="180"/>
      <c r="QOM125" s="348"/>
      <c r="QON125" s="349"/>
      <c r="QOO125" s="347"/>
      <c r="QOP125" s="180"/>
      <c r="QOQ125" s="348"/>
      <c r="QOR125" s="349"/>
      <c r="QOS125" s="347"/>
      <c r="QOT125" s="180"/>
      <c r="QOU125" s="348"/>
      <c r="QOV125" s="349"/>
      <c r="QOW125" s="347"/>
      <c r="QOX125" s="180"/>
      <c r="QOY125" s="348"/>
      <c r="QOZ125" s="349"/>
      <c r="QPA125" s="347"/>
      <c r="QPB125" s="180"/>
      <c r="QPC125" s="348"/>
      <c r="QPD125" s="349"/>
      <c r="QPE125" s="347"/>
      <c r="QPF125" s="180"/>
      <c r="QPG125" s="348"/>
      <c r="QPH125" s="349"/>
      <c r="QPI125" s="347"/>
      <c r="QPJ125" s="180"/>
      <c r="QPK125" s="348"/>
      <c r="QPL125" s="349"/>
      <c r="QPM125" s="347"/>
      <c r="QPN125" s="180"/>
      <c r="QPO125" s="348"/>
      <c r="QPP125" s="349"/>
      <c r="QPQ125" s="347"/>
      <c r="QPR125" s="180"/>
      <c r="QPS125" s="348"/>
      <c r="QPT125" s="349"/>
      <c r="QPU125" s="347"/>
      <c r="QPV125" s="180"/>
      <c r="QPW125" s="348"/>
      <c r="QPX125" s="349"/>
      <c r="QPY125" s="347"/>
      <c r="QPZ125" s="180"/>
      <c r="QQA125" s="348"/>
      <c r="QQB125" s="349"/>
      <c r="QQC125" s="347"/>
      <c r="QQD125" s="180"/>
      <c r="QQE125" s="348"/>
      <c r="QQF125" s="349"/>
      <c r="QQG125" s="347"/>
      <c r="QQH125" s="180"/>
      <c r="QQI125" s="348"/>
      <c r="QQJ125" s="349"/>
      <c r="QQK125" s="347"/>
      <c r="QQL125" s="180"/>
      <c r="QQM125" s="348"/>
      <c r="QQN125" s="349"/>
      <c r="QQO125" s="347"/>
      <c r="QQP125" s="180"/>
      <c r="QQQ125" s="348"/>
      <c r="QQR125" s="349"/>
      <c r="QQS125" s="347"/>
      <c r="QQT125" s="180"/>
      <c r="QQU125" s="348"/>
      <c r="QQV125" s="349"/>
      <c r="QQW125" s="347"/>
      <c r="QQX125" s="180"/>
      <c r="QQY125" s="348"/>
      <c r="QQZ125" s="349"/>
      <c r="QRA125" s="347"/>
      <c r="QRB125" s="180"/>
      <c r="QRC125" s="348"/>
      <c r="QRD125" s="349"/>
      <c r="QRE125" s="347"/>
      <c r="QRF125" s="180"/>
      <c r="QRG125" s="348"/>
      <c r="QRH125" s="349"/>
      <c r="QRI125" s="347"/>
      <c r="QRJ125" s="180"/>
      <c r="QRK125" s="348"/>
      <c r="QRL125" s="349"/>
      <c r="QRM125" s="347"/>
      <c r="QRN125" s="180"/>
      <c r="QRO125" s="348"/>
      <c r="QRP125" s="349"/>
      <c r="QRQ125" s="347"/>
      <c r="QRR125" s="180"/>
      <c r="QRS125" s="348"/>
      <c r="QRT125" s="349"/>
      <c r="QRU125" s="347"/>
      <c r="QRV125" s="180"/>
      <c r="QRW125" s="348"/>
      <c r="QRX125" s="349"/>
      <c r="QRY125" s="347"/>
      <c r="QRZ125" s="180"/>
      <c r="QSA125" s="348"/>
      <c r="QSB125" s="349"/>
      <c r="QSC125" s="347"/>
      <c r="QSD125" s="180"/>
      <c r="QSE125" s="348"/>
      <c r="QSF125" s="349"/>
      <c r="QSG125" s="347"/>
      <c r="QSH125" s="180"/>
      <c r="QSI125" s="348"/>
      <c r="QSJ125" s="349"/>
      <c r="QSK125" s="347"/>
      <c r="QSL125" s="180"/>
      <c r="QSM125" s="348"/>
      <c r="QSN125" s="349"/>
      <c r="QSO125" s="347"/>
      <c r="QSP125" s="180"/>
      <c r="QSQ125" s="348"/>
      <c r="QSR125" s="349"/>
      <c r="QSS125" s="347"/>
      <c r="QST125" s="180"/>
      <c r="QSU125" s="348"/>
      <c r="QSV125" s="349"/>
      <c r="QSW125" s="347"/>
      <c r="QSX125" s="180"/>
      <c r="QSY125" s="348"/>
      <c r="QSZ125" s="349"/>
      <c r="QTA125" s="347"/>
      <c r="QTB125" s="180"/>
      <c r="QTC125" s="348"/>
      <c r="QTD125" s="349"/>
      <c r="QTE125" s="347"/>
      <c r="QTF125" s="180"/>
      <c r="QTG125" s="348"/>
      <c r="QTH125" s="349"/>
      <c r="QTI125" s="347"/>
      <c r="QTJ125" s="180"/>
      <c r="QTK125" s="348"/>
      <c r="QTL125" s="349"/>
      <c r="QTM125" s="347"/>
      <c r="QTN125" s="180"/>
      <c r="QTO125" s="348"/>
      <c r="QTP125" s="349"/>
      <c r="QTQ125" s="347"/>
      <c r="QTR125" s="180"/>
      <c r="QTS125" s="348"/>
      <c r="QTT125" s="349"/>
      <c r="QTU125" s="347"/>
      <c r="QTV125" s="180"/>
      <c r="QTW125" s="348"/>
      <c r="QTX125" s="349"/>
      <c r="QTY125" s="347"/>
      <c r="QTZ125" s="180"/>
      <c r="QUA125" s="348"/>
      <c r="QUB125" s="349"/>
      <c r="QUC125" s="347"/>
      <c r="QUD125" s="180"/>
      <c r="QUE125" s="348"/>
      <c r="QUF125" s="349"/>
      <c r="QUG125" s="347"/>
      <c r="QUH125" s="180"/>
      <c r="QUI125" s="348"/>
      <c r="QUJ125" s="349"/>
      <c r="QUK125" s="347"/>
      <c r="QUL125" s="180"/>
      <c r="QUM125" s="348"/>
      <c r="QUN125" s="349"/>
      <c r="QUO125" s="347"/>
      <c r="QUP125" s="180"/>
      <c r="QUQ125" s="348"/>
      <c r="QUR125" s="349"/>
      <c r="QUS125" s="347"/>
      <c r="QUT125" s="180"/>
      <c r="QUU125" s="348"/>
      <c r="QUV125" s="349"/>
      <c r="QUW125" s="347"/>
      <c r="QUX125" s="180"/>
      <c r="QUY125" s="348"/>
      <c r="QUZ125" s="349"/>
      <c r="QVA125" s="347"/>
      <c r="QVB125" s="180"/>
      <c r="QVC125" s="348"/>
      <c r="QVD125" s="349"/>
      <c r="QVE125" s="347"/>
      <c r="QVF125" s="180"/>
      <c r="QVG125" s="348"/>
      <c r="QVH125" s="349"/>
      <c r="QVI125" s="347"/>
      <c r="QVJ125" s="180"/>
      <c r="QVK125" s="348"/>
      <c r="QVL125" s="349"/>
      <c r="QVM125" s="347"/>
      <c r="QVN125" s="180"/>
      <c r="QVO125" s="348"/>
      <c r="QVP125" s="349"/>
      <c r="QVQ125" s="347"/>
      <c r="QVR125" s="180"/>
      <c r="QVS125" s="348"/>
      <c r="QVT125" s="349"/>
      <c r="QVU125" s="347"/>
      <c r="QVV125" s="180"/>
      <c r="QVW125" s="348"/>
      <c r="QVX125" s="349"/>
      <c r="QVY125" s="347"/>
      <c r="QVZ125" s="180"/>
      <c r="QWA125" s="348"/>
      <c r="QWB125" s="349"/>
      <c r="QWC125" s="347"/>
      <c r="QWD125" s="180"/>
      <c r="QWE125" s="348"/>
      <c r="QWF125" s="349"/>
      <c r="QWG125" s="347"/>
      <c r="QWH125" s="180"/>
      <c r="QWI125" s="348"/>
      <c r="QWJ125" s="349"/>
      <c r="QWK125" s="347"/>
      <c r="QWL125" s="180"/>
      <c r="QWM125" s="348"/>
      <c r="QWN125" s="349"/>
      <c r="QWO125" s="347"/>
      <c r="QWP125" s="180"/>
      <c r="QWQ125" s="348"/>
      <c r="QWR125" s="349"/>
      <c r="QWS125" s="347"/>
      <c r="QWT125" s="180"/>
      <c r="QWU125" s="348"/>
      <c r="QWV125" s="349"/>
      <c r="QWW125" s="347"/>
      <c r="QWX125" s="180"/>
      <c r="QWY125" s="348"/>
      <c r="QWZ125" s="349"/>
      <c r="QXA125" s="347"/>
      <c r="QXB125" s="180"/>
      <c r="QXC125" s="348"/>
      <c r="QXD125" s="349"/>
      <c r="QXE125" s="347"/>
      <c r="QXF125" s="180"/>
      <c r="QXG125" s="348"/>
      <c r="QXH125" s="349"/>
      <c r="QXI125" s="347"/>
      <c r="QXJ125" s="180"/>
      <c r="QXK125" s="348"/>
      <c r="QXL125" s="349"/>
      <c r="QXM125" s="347"/>
      <c r="QXN125" s="180"/>
      <c r="QXO125" s="348"/>
      <c r="QXP125" s="349"/>
      <c r="QXQ125" s="347"/>
      <c r="QXR125" s="180"/>
      <c r="QXS125" s="348"/>
      <c r="QXT125" s="349"/>
      <c r="QXU125" s="347"/>
      <c r="QXV125" s="180"/>
      <c r="QXW125" s="348"/>
      <c r="QXX125" s="349"/>
      <c r="QXY125" s="347"/>
      <c r="QXZ125" s="180"/>
      <c r="QYA125" s="348"/>
      <c r="QYB125" s="349"/>
      <c r="QYC125" s="347"/>
      <c r="QYD125" s="180"/>
      <c r="QYE125" s="348"/>
      <c r="QYF125" s="349"/>
      <c r="QYG125" s="347"/>
      <c r="QYH125" s="180"/>
      <c r="QYI125" s="348"/>
      <c r="QYJ125" s="349"/>
      <c r="QYK125" s="347"/>
      <c r="QYL125" s="180"/>
      <c r="QYM125" s="348"/>
      <c r="QYN125" s="349"/>
      <c r="QYO125" s="347"/>
      <c r="QYP125" s="180"/>
      <c r="QYQ125" s="348"/>
      <c r="QYR125" s="349"/>
      <c r="QYS125" s="347"/>
      <c r="QYT125" s="180"/>
      <c r="QYU125" s="348"/>
      <c r="QYV125" s="349"/>
      <c r="QYW125" s="347"/>
      <c r="QYX125" s="180"/>
      <c r="QYY125" s="348"/>
      <c r="QYZ125" s="349"/>
      <c r="QZA125" s="347"/>
      <c r="QZB125" s="180"/>
      <c r="QZC125" s="348"/>
      <c r="QZD125" s="349"/>
      <c r="QZE125" s="347"/>
      <c r="QZF125" s="180"/>
      <c r="QZG125" s="348"/>
      <c r="QZH125" s="349"/>
      <c r="QZI125" s="347"/>
      <c r="QZJ125" s="180"/>
      <c r="QZK125" s="348"/>
      <c r="QZL125" s="349"/>
      <c r="QZM125" s="347"/>
      <c r="QZN125" s="180"/>
      <c r="QZO125" s="348"/>
      <c r="QZP125" s="349"/>
      <c r="QZQ125" s="347"/>
      <c r="QZR125" s="180"/>
      <c r="QZS125" s="348"/>
      <c r="QZT125" s="349"/>
      <c r="QZU125" s="347"/>
      <c r="QZV125" s="180"/>
      <c r="QZW125" s="348"/>
      <c r="QZX125" s="349"/>
      <c r="QZY125" s="347"/>
      <c r="QZZ125" s="180"/>
      <c r="RAA125" s="348"/>
      <c r="RAB125" s="349"/>
      <c r="RAC125" s="347"/>
      <c r="RAD125" s="180"/>
      <c r="RAE125" s="348"/>
      <c r="RAF125" s="349"/>
      <c r="RAG125" s="347"/>
      <c r="RAH125" s="180"/>
      <c r="RAI125" s="348"/>
      <c r="RAJ125" s="349"/>
      <c r="RAK125" s="347"/>
      <c r="RAL125" s="180"/>
      <c r="RAM125" s="348"/>
      <c r="RAN125" s="349"/>
      <c r="RAO125" s="347"/>
      <c r="RAP125" s="180"/>
      <c r="RAQ125" s="348"/>
      <c r="RAR125" s="349"/>
      <c r="RAS125" s="347"/>
      <c r="RAT125" s="180"/>
      <c r="RAU125" s="348"/>
      <c r="RAV125" s="349"/>
      <c r="RAW125" s="347"/>
      <c r="RAX125" s="180"/>
      <c r="RAY125" s="348"/>
      <c r="RAZ125" s="349"/>
      <c r="RBA125" s="347"/>
      <c r="RBB125" s="180"/>
      <c r="RBC125" s="348"/>
      <c r="RBD125" s="349"/>
      <c r="RBE125" s="347"/>
      <c r="RBF125" s="180"/>
      <c r="RBG125" s="348"/>
      <c r="RBH125" s="349"/>
      <c r="RBI125" s="347"/>
      <c r="RBJ125" s="180"/>
      <c r="RBK125" s="348"/>
      <c r="RBL125" s="349"/>
      <c r="RBM125" s="347"/>
      <c r="RBN125" s="180"/>
      <c r="RBO125" s="348"/>
      <c r="RBP125" s="349"/>
      <c r="RBQ125" s="347"/>
      <c r="RBR125" s="180"/>
      <c r="RBS125" s="348"/>
      <c r="RBT125" s="349"/>
      <c r="RBU125" s="347"/>
      <c r="RBV125" s="180"/>
      <c r="RBW125" s="348"/>
      <c r="RBX125" s="349"/>
      <c r="RBY125" s="347"/>
      <c r="RBZ125" s="180"/>
      <c r="RCA125" s="348"/>
      <c r="RCB125" s="349"/>
      <c r="RCC125" s="347"/>
      <c r="RCD125" s="180"/>
      <c r="RCE125" s="348"/>
      <c r="RCF125" s="349"/>
      <c r="RCG125" s="347"/>
      <c r="RCH125" s="180"/>
      <c r="RCI125" s="348"/>
      <c r="RCJ125" s="349"/>
      <c r="RCK125" s="347"/>
      <c r="RCL125" s="180"/>
      <c r="RCM125" s="348"/>
      <c r="RCN125" s="349"/>
      <c r="RCO125" s="347"/>
      <c r="RCP125" s="180"/>
      <c r="RCQ125" s="348"/>
      <c r="RCR125" s="349"/>
      <c r="RCS125" s="347"/>
      <c r="RCT125" s="180"/>
      <c r="RCU125" s="348"/>
      <c r="RCV125" s="349"/>
      <c r="RCW125" s="347"/>
      <c r="RCX125" s="180"/>
      <c r="RCY125" s="348"/>
      <c r="RCZ125" s="349"/>
      <c r="RDA125" s="347"/>
      <c r="RDB125" s="180"/>
      <c r="RDC125" s="348"/>
      <c r="RDD125" s="349"/>
      <c r="RDE125" s="347"/>
      <c r="RDF125" s="180"/>
      <c r="RDG125" s="348"/>
      <c r="RDH125" s="349"/>
      <c r="RDI125" s="347"/>
      <c r="RDJ125" s="180"/>
      <c r="RDK125" s="348"/>
      <c r="RDL125" s="349"/>
      <c r="RDM125" s="347"/>
      <c r="RDN125" s="180"/>
      <c r="RDO125" s="348"/>
      <c r="RDP125" s="349"/>
      <c r="RDQ125" s="347"/>
      <c r="RDR125" s="180"/>
      <c r="RDS125" s="348"/>
      <c r="RDT125" s="349"/>
      <c r="RDU125" s="347"/>
      <c r="RDV125" s="180"/>
      <c r="RDW125" s="348"/>
      <c r="RDX125" s="349"/>
      <c r="RDY125" s="347"/>
      <c r="RDZ125" s="180"/>
      <c r="REA125" s="348"/>
      <c r="REB125" s="349"/>
      <c r="REC125" s="347"/>
      <c r="RED125" s="180"/>
      <c r="REE125" s="348"/>
      <c r="REF125" s="349"/>
      <c r="REG125" s="347"/>
      <c r="REH125" s="180"/>
      <c r="REI125" s="348"/>
      <c r="REJ125" s="349"/>
      <c r="REK125" s="347"/>
      <c r="REL125" s="180"/>
      <c r="REM125" s="348"/>
      <c r="REN125" s="349"/>
      <c r="REO125" s="347"/>
      <c r="REP125" s="180"/>
      <c r="REQ125" s="348"/>
      <c r="RER125" s="349"/>
      <c r="RES125" s="347"/>
      <c r="RET125" s="180"/>
      <c r="REU125" s="348"/>
      <c r="REV125" s="349"/>
      <c r="REW125" s="347"/>
      <c r="REX125" s="180"/>
      <c r="REY125" s="348"/>
      <c r="REZ125" s="349"/>
      <c r="RFA125" s="347"/>
      <c r="RFB125" s="180"/>
      <c r="RFC125" s="348"/>
      <c r="RFD125" s="349"/>
      <c r="RFE125" s="347"/>
      <c r="RFF125" s="180"/>
      <c r="RFG125" s="348"/>
      <c r="RFH125" s="349"/>
      <c r="RFI125" s="347"/>
      <c r="RFJ125" s="180"/>
      <c r="RFK125" s="348"/>
      <c r="RFL125" s="349"/>
      <c r="RFM125" s="347"/>
      <c r="RFN125" s="180"/>
      <c r="RFO125" s="348"/>
      <c r="RFP125" s="349"/>
      <c r="RFQ125" s="347"/>
      <c r="RFR125" s="180"/>
      <c r="RFS125" s="348"/>
      <c r="RFT125" s="349"/>
      <c r="RFU125" s="347"/>
      <c r="RFV125" s="180"/>
      <c r="RFW125" s="348"/>
      <c r="RFX125" s="349"/>
      <c r="RFY125" s="347"/>
      <c r="RFZ125" s="180"/>
      <c r="RGA125" s="348"/>
      <c r="RGB125" s="349"/>
      <c r="RGC125" s="347"/>
      <c r="RGD125" s="180"/>
      <c r="RGE125" s="348"/>
      <c r="RGF125" s="349"/>
      <c r="RGG125" s="347"/>
      <c r="RGH125" s="180"/>
      <c r="RGI125" s="348"/>
      <c r="RGJ125" s="349"/>
      <c r="RGK125" s="347"/>
      <c r="RGL125" s="180"/>
      <c r="RGM125" s="348"/>
      <c r="RGN125" s="349"/>
      <c r="RGO125" s="347"/>
      <c r="RGP125" s="180"/>
      <c r="RGQ125" s="348"/>
      <c r="RGR125" s="349"/>
      <c r="RGS125" s="347"/>
      <c r="RGT125" s="180"/>
      <c r="RGU125" s="348"/>
      <c r="RGV125" s="349"/>
      <c r="RGW125" s="347"/>
      <c r="RGX125" s="180"/>
      <c r="RGY125" s="348"/>
      <c r="RGZ125" s="349"/>
      <c r="RHA125" s="347"/>
      <c r="RHB125" s="180"/>
      <c r="RHC125" s="348"/>
      <c r="RHD125" s="349"/>
      <c r="RHE125" s="347"/>
      <c r="RHF125" s="180"/>
      <c r="RHG125" s="348"/>
      <c r="RHH125" s="349"/>
      <c r="RHI125" s="347"/>
      <c r="RHJ125" s="180"/>
      <c r="RHK125" s="348"/>
      <c r="RHL125" s="349"/>
      <c r="RHM125" s="347"/>
      <c r="RHN125" s="180"/>
      <c r="RHO125" s="348"/>
      <c r="RHP125" s="349"/>
      <c r="RHQ125" s="347"/>
      <c r="RHR125" s="180"/>
      <c r="RHS125" s="348"/>
      <c r="RHT125" s="349"/>
      <c r="RHU125" s="347"/>
      <c r="RHV125" s="180"/>
      <c r="RHW125" s="348"/>
      <c r="RHX125" s="349"/>
      <c r="RHY125" s="347"/>
      <c r="RHZ125" s="180"/>
      <c r="RIA125" s="348"/>
      <c r="RIB125" s="349"/>
      <c r="RIC125" s="347"/>
      <c r="RID125" s="180"/>
      <c r="RIE125" s="348"/>
      <c r="RIF125" s="349"/>
      <c r="RIG125" s="347"/>
      <c r="RIH125" s="180"/>
      <c r="RII125" s="348"/>
      <c r="RIJ125" s="349"/>
      <c r="RIK125" s="347"/>
      <c r="RIL125" s="180"/>
      <c r="RIM125" s="348"/>
      <c r="RIN125" s="349"/>
      <c r="RIO125" s="347"/>
      <c r="RIP125" s="180"/>
      <c r="RIQ125" s="348"/>
      <c r="RIR125" s="349"/>
      <c r="RIS125" s="347"/>
      <c r="RIT125" s="180"/>
      <c r="RIU125" s="348"/>
      <c r="RIV125" s="349"/>
      <c r="RIW125" s="347"/>
      <c r="RIX125" s="180"/>
      <c r="RIY125" s="348"/>
      <c r="RIZ125" s="349"/>
      <c r="RJA125" s="347"/>
      <c r="RJB125" s="180"/>
      <c r="RJC125" s="348"/>
      <c r="RJD125" s="349"/>
      <c r="RJE125" s="347"/>
      <c r="RJF125" s="180"/>
      <c r="RJG125" s="348"/>
      <c r="RJH125" s="349"/>
      <c r="RJI125" s="347"/>
      <c r="RJJ125" s="180"/>
      <c r="RJK125" s="348"/>
      <c r="RJL125" s="349"/>
      <c r="RJM125" s="347"/>
      <c r="RJN125" s="180"/>
      <c r="RJO125" s="348"/>
      <c r="RJP125" s="349"/>
      <c r="RJQ125" s="347"/>
      <c r="RJR125" s="180"/>
      <c r="RJS125" s="348"/>
      <c r="RJT125" s="349"/>
      <c r="RJU125" s="347"/>
      <c r="RJV125" s="180"/>
      <c r="RJW125" s="348"/>
      <c r="RJX125" s="349"/>
      <c r="RJY125" s="347"/>
      <c r="RJZ125" s="180"/>
      <c r="RKA125" s="348"/>
      <c r="RKB125" s="349"/>
      <c r="RKC125" s="347"/>
      <c r="RKD125" s="180"/>
      <c r="RKE125" s="348"/>
      <c r="RKF125" s="349"/>
      <c r="RKG125" s="347"/>
      <c r="RKH125" s="180"/>
      <c r="RKI125" s="348"/>
      <c r="RKJ125" s="349"/>
      <c r="RKK125" s="347"/>
      <c r="RKL125" s="180"/>
      <c r="RKM125" s="348"/>
      <c r="RKN125" s="349"/>
      <c r="RKO125" s="347"/>
      <c r="RKP125" s="180"/>
      <c r="RKQ125" s="348"/>
      <c r="RKR125" s="349"/>
      <c r="RKS125" s="347"/>
      <c r="RKT125" s="180"/>
      <c r="RKU125" s="348"/>
      <c r="RKV125" s="349"/>
      <c r="RKW125" s="347"/>
      <c r="RKX125" s="180"/>
      <c r="RKY125" s="348"/>
      <c r="RKZ125" s="349"/>
      <c r="RLA125" s="347"/>
      <c r="RLB125" s="180"/>
      <c r="RLC125" s="348"/>
      <c r="RLD125" s="349"/>
      <c r="RLE125" s="347"/>
      <c r="RLF125" s="180"/>
      <c r="RLG125" s="348"/>
      <c r="RLH125" s="349"/>
      <c r="RLI125" s="347"/>
      <c r="RLJ125" s="180"/>
      <c r="RLK125" s="348"/>
      <c r="RLL125" s="349"/>
      <c r="RLM125" s="347"/>
      <c r="RLN125" s="180"/>
      <c r="RLO125" s="348"/>
      <c r="RLP125" s="349"/>
      <c r="RLQ125" s="347"/>
      <c r="RLR125" s="180"/>
      <c r="RLS125" s="348"/>
      <c r="RLT125" s="349"/>
      <c r="RLU125" s="347"/>
      <c r="RLV125" s="180"/>
      <c r="RLW125" s="348"/>
      <c r="RLX125" s="349"/>
      <c r="RLY125" s="347"/>
      <c r="RLZ125" s="180"/>
      <c r="RMA125" s="348"/>
      <c r="RMB125" s="349"/>
      <c r="RMC125" s="347"/>
      <c r="RMD125" s="180"/>
      <c r="RME125" s="348"/>
      <c r="RMF125" s="349"/>
      <c r="RMG125" s="347"/>
      <c r="RMH125" s="180"/>
      <c r="RMI125" s="348"/>
      <c r="RMJ125" s="349"/>
      <c r="RMK125" s="347"/>
      <c r="RML125" s="180"/>
      <c r="RMM125" s="348"/>
      <c r="RMN125" s="349"/>
      <c r="RMO125" s="347"/>
      <c r="RMP125" s="180"/>
      <c r="RMQ125" s="348"/>
      <c r="RMR125" s="349"/>
      <c r="RMS125" s="347"/>
      <c r="RMT125" s="180"/>
      <c r="RMU125" s="348"/>
      <c r="RMV125" s="349"/>
      <c r="RMW125" s="347"/>
      <c r="RMX125" s="180"/>
      <c r="RMY125" s="348"/>
      <c r="RMZ125" s="349"/>
      <c r="RNA125" s="347"/>
      <c r="RNB125" s="180"/>
      <c r="RNC125" s="348"/>
      <c r="RND125" s="349"/>
      <c r="RNE125" s="347"/>
      <c r="RNF125" s="180"/>
      <c r="RNG125" s="348"/>
      <c r="RNH125" s="349"/>
      <c r="RNI125" s="347"/>
      <c r="RNJ125" s="180"/>
      <c r="RNK125" s="348"/>
      <c r="RNL125" s="349"/>
      <c r="RNM125" s="347"/>
      <c r="RNN125" s="180"/>
      <c r="RNO125" s="348"/>
      <c r="RNP125" s="349"/>
      <c r="RNQ125" s="347"/>
      <c r="RNR125" s="180"/>
      <c r="RNS125" s="348"/>
      <c r="RNT125" s="349"/>
      <c r="RNU125" s="347"/>
      <c r="RNV125" s="180"/>
      <c r="RNW125" s="348"/>
      <c r="RNX125" s="349"/>
      <c r="RNY125" s="347"/>
      <c r="RNZ125" s="180"/>
      <c r="ROA125" s="348"/>
      <c r="ROB125" s="349"/>
      <c r="ROC125" s="347"/>
      <c r="ROD125" s="180"/>
      <c r="ROE125" s="348"/>
      <c r="ROF125" s="349"/>
      <c r="ROG125" s="347"/>
      <c r="ROH125" s="180"/>
      <c r="ROI125" s="348"/>
      <c r="ROJ125" s="349"/>
      <c r="ROK125" s="347"/>
      <c r="ROL125" s="180"/>
      <c r="ROM125" s="348"/>
      <c r="RON125" s="349"/>
      <c r="ROO125" s="347"/>
      <c r="ROP125" s="180"/>
      <c r="ROQ125" s="348"/>
      <c r="ROR125" s="349"/>
      <c r="ROS125" s="347"/>
      <c r="ROT125" s="180"/>
      <c r="ROU125" s="348"/>
      <c r="ROV125" s="349"/>
      <c r="ROW125" s="347"/>
      <c r="ROX125" s="180"/>
      <c r="ROY125" s="348"/>
      <c r="ROZ125" s="349"/>
      <c r="RPA125" s="347"/>
      <c r="RPB125" s="180"/>
      <c r="RPC125" s="348"/>
      <c r="RPD125" s="349"/>
      <c r="RPE125" s="347"/>
      <c r="RPF125" s="180"/>
      <c r="RPG125" s="348"/>
      <c r="RPH125" s="349"/>
      <c r="RPI125" s="347"/>
      <c r="RPJ125" s="180"/>
      <c r="RPK125" s="348"/>
      <c r="RPL125" s="349"/>
      <c r="RPM125" s="347"/>
      <c r="RPN125" s="180"/>
      <c r="RPO125" s="348"/>
      <c r="RPP125" s="349"/>
      <c r="RPQ125" s="347"/>
      <c r="RPR125" s="180"/>
      <c r="RPS125" s="348"/>
      <c r="RPT125" s="349"/>
      <c r="RPU125" s="347"/>
      <c r="RPV125" s="180"/>
      <c r="RPW125" s="348"/>
      <c r="RPX125" s="349"/>
      <c r="RPY125" s="347"/>
      <c r="RPZ125" s="180"/>
      <c r="RQA125" s="348"/>
      <c r="RQB125" s="349"/>
      <c r="RQC125" s="347"/>
      <c r="RQD125" s="180"/>
      <c r="RQE125" s="348"/>
      <c r="RQF125" s="349"/>
      <c r="RQG125" s="347"/>
      <c r="RQH125" s="180"/>
      <c r="RQI125" s="348"/>
      <c r="RQJ125" s="349"/>
      <c r="RQK125" s="347"/>
      <c r="RQL125" s="180"/>
      <c r="RQM125" s="348"/>
      <c r="RQN125" s="349"/>
      <c r="RQO125" s="347"/>
      <c r="RQP125" s="180"/>
      <c r="RQQ125" s="348"/>
      <c r="RQR125" s="349"/>
      <c r="RQS125" s="347"/>
      <c r="RQT125" s="180"/>
      <c r="RQU125" s="348"/>
      <c r="RQV125" s="349"/>
      <c r="RQW125" s="347"/>
      <c r="RQX125" s="180"/>
      <c r="RQY125" s="348"/>
      <c r="RQZ125" s="349"/>
      <c r="RRA125" s="347"/>
      <c r="RRB125" s="180"/>
      <c r="RRC125" s="348"/>
      <c r="RRD125" s="349"/>
      <c r="RRE125" s="347"/>
      <c r="RRF125" s="180"/>
      <c r="RRG125" s="348"/>
      <c r="RRH125" s="349"/>
      <c r="RRI125" s="347"/>
      <c r="RRJ125" s="180"/>
      <c r="RRK125" s="348"/>
      <c r="RRL125" s="349"/>
      <c r="RRM125" s="347"/>
      <c r="RRN125" s="180"/>
      <c r="RRO125" s="348"/>
      <c r="RRP125" s="349"/>
      <c r="RRQ125" s="347"/>
      <c r="RRR125" s="180"/>
      <c r="RRS125" s="348"/>
      <c r="RRT125" s="349"/>
      <c r="RRU125" s="347"/>
      <c r="RRV125" s="180"/>
      <c r="RRW125" s="348"/>
      <c r="RRX125" s="349"/>
      <c r="RRY125" s="347"/>
      <c r="RRZ125" s="180"/>
      <c r="RSA125" s="348"/>
      <c r="RSB125" s="349"/>
      <c r="RSC125" s="347"/>
      <c r="RSD125" s="180"/>
      <c r="RSE125" s="348"/>
      <c r="RSF125" s="349"/>
      <c r="RSG125" s="347"/>
      <c r="RSH125" s="180"/>
      <c r="RSI125" s="348"/>
      <c r="RSJ125" s="349"/>
      <c r="RSK125" s="347"/>
      <c r="RSL125" s="180"/>
      <c r="RSM125" s="348"/>
      <c r="RSN125" s="349"/>
      <c r="RSO125" s="347"/>
      <c r="RSP125" s="180"/>
      <c r="RSQ125" s="348"/>
      <c r="RSR125" s="349"/>
      <c r="RSS125" s="347"/>
      <c r="RST125" s="180"/>
      <c r="RSU125" s="348"/>
      <c r="RSV125" s="349"/>
      <c r="RSW125" s="347"/>
      <c r="RSX125" s="180"/>
      <c r="RSY125" s="348"/>
      <c r="RSZ125" s="349"/>
      <c r="RTA125" s="347"/>
      <c r="RTB125" s="180"/>
      <c r="RTC125" s="348"/>
      <c r="RTD125" s="349"/>
      <c r="RTE125" s="347"/>
      <c r="RTF125" s="180"/>
      <c r="RTG125" s="348"/>
      <c r="RTH125" s="349"/>
      <c r="RTI125" s="347"/>
      <c r="RTJ125" s="180"/>
      <c r="RTK125" s="348"/>
      <c r="RTL125" s="349"/>
      <c r="RTM125" s="347"/>
      <c r="RTN125" s="180"/>
      <c r="RTO125" s="348"/>
      <c r="RTP125" s="349"/>
      <c r="RTQ125" s="347"/>
      <c r="RTR125" s="180"/>
      <c r="RTS125" s="348"/>
      <c r="RTT125" s="349"/>
      <c r="RTU125" s="347"/>
      <c r="RTV125" s="180"/>
      <c r="RTW125" s="348"/>
      <c r="RTX125" s="349"/>
      <c r="RTY125" s="347"/>
      <c r="RTZ125" s="180"/>
      <c r="RUA125" s="348"/>
      <c r="RUB125" s="349"/>
      <c r="RUC125" s="347"/>
      <c r="RUD125" s="180"/>
      <c r="RUE125" s="348"/>
      <c r="RUF125" s="349"/>
      <c r="RUG125" s="347"/>
      <c r="RUH125" s="180"/>
      <c r="RUI125" s="348"/>
      <c r="RUJ125" s="349"/>
      <c r="RUK125" s="347"/>
      <c r="RUL125" s="180"/>
      <c r="RUM125" s="348"/>
      <c r="RUN125" s="349"/>
      <c r="RUO125" s="347"/>
      <c r="RUP125" s="180"/>
      <c r="RUQ125" s="348"/>
      <c r="RUR125" s="349"/>
      <c r="RUS125" s="347"/>
      <c r="RUT125" s="180"/>
      <c r="RUU125" s="348"/>
      <c r="RUV125" s="349"/>
      <c r="RUW125" s="347"/>
      <c r="RUX125" s="180"/>
      <c r="RUY125" s="348"/>
      <c r="RUZ125" s="349"/>
      <c r="RVA125" s="347"/>
      <c r="RVB125" s="180"/>
      <c r="RVC125" s="348"/>
      <c r="RVD125" s="349"/>
      <c r="RVE125" s="347"/>
      <c r="RVF125" s="180"/>
      <c r="RVG125" s="348"/>
      <c r="RVH125" s="349"/>
      <c r="RVI125" s="347"/>
      <c r="RVJ125" s="180"/>
      <c r="RVK125" s="348"/>
      <c r="RVL125" s="349"/>
      <c r="RVM125" s="347"/>
      <c r="RVN125" s="180"/>
      <c r="RVO125" s="348"/>
      <c r="RVP125" s="349"/>
      <c r="RVQ125" s="347"/>
      <c r="RVR125" s="180"/>
      <c r="RVS125" s="348"/>
      <c r="RVT125" s="349"/>
      <c r="RVU125" s="347"/>
      <c r="RVV125" s="180"/>
      <c r="RVW125" s="348"/>
      <c r="RVX125" s="349"/>
      <c r="RVY125" s="347"/>
      <c r="RVZ125" s="180"/>
      <c r="RWA125" s="348"/>
      <c r="RWB125" s="349"/>
      <c r="RWC125" s="347"/>
      <c r="RWD125" s="180"/>
      <c r="RWE125" s="348"/>
      <c r="RWF125" s="349"/>
      <c r="RWG125" s="347"/>
      <c r="RWH125" s="180"/>
      <c r="RWI125" s="348"/>
      <c r="RWJ125" s="349"/>
      <c r="RWK125" s="347"/>
      <c r="RWL125" s="180"/>
      <c r="RWM125" s="348"/>
      <c r="RWN125" s="349"/>
      <c r="RWO125" s="347"/>
      <c r="RWP125" s="180"/>
      <c r="RWQ125" s="348"/>
      <c r="RWR125" s="349"/>
      <c r="RWS125" s="347"/>
      <c r="RWT125" s="180"/>
      <c r="RWU125" s="348"/>
      <c r="RWV125" s="349"/>
      <c r="RWW125" s="347"/>
      <c r="RWX125" s="180"/>
      <c r="RWY125" s="348"/>
      <c r="RWZ125" s="349"/>
      <c r="RXA125" s="347"/>
      <c r="RXB125" s="180"/>
      <c r="RXC125" s="348"/>
      <c r="RXD125" s="349"/>
      <c r="RXE125" s="347"/>
      <c r="RXF125" s="180"/>
      <c r="RXG125" s="348"/>
      <c r="RXH125" s="349"/>
      <c r="RXI125" s="347"/>
      <c r="RXJ125" s="180"/>
      <c r="RXK125" s="348"/>
      <c r="RXL125" s="349"/>
      <c r="RXM125" s="347"/>
      <c r="RXN125" s="180"/>
      <c r="RXO125" s="348"/>
      <c r="RXP125" s="349"/>
      <c r="RXQ125" s="347"/>
      <c r="RXR125" s="180"/>
      <c r="RXS125" s="348"/>
      <c r="RXT125" s="349"/>
      <c r="RXU125" s="347"/>
      <c r="RXV125" s="180"/>
      <c r="RXW125" s="348"/>
      <c r="RXX125" s="349"/>
      <c r="RXY125" s="347"/>
      <c r="RXZ125" s="180"/>
      <c r="RYA125" s="348"/>
      <c r="RYB125" s="349"/>
      <c r="RYC125" s="347"/>
      <c r="RYD125" s="180"/>
      <c r="RYE125" s="348"/>
      <c r="RYF125" s="349"/>
      <c r="RYG125" s="347"/>
      <c r="RYH125" s="180"/>
      <c r="RYI125" s="348"/>
      <c r="RYJ125" s="349"/>
      <c r="RYK125" s="347"/>
      <c r="RYL125" s="180"/>
      <c r="RYM125" s="348"/>
      <c r="RYN125" s="349"/>
      <c r="RYO125" s="347"/>
      <c r="RYP125" s="180"/>
      <c r="RYQ125" s="348"/>
      <c r="RYR125" s="349"/>
      <c r="RYS125" s="347"/>
      <c r="RYT125" s="180"/>
      <c r="RYU125" s="348"/>
      <c r="RYV125" s="349"/>
      <c r="RYW125" s="347"/>
      <c r="RYX125" s="180"/>
      <c r="RYY125" s="348"/>
      <c r="RYZ125" s="349"/>
      <c r="RZA125" s="347"/>
      <c r="RZB125" s="180"/>
      <c r="RZC125" s="348"/>
      <c r="RZD125" s="349"/>
      <c r="RZE125" s="347"/>
      <c r="RZF125" s="180"/>
      <c r="RZG125" s="348"/>
      <c r="RZH125" s="349"/>
      <c r="RZI125" s="347"/>
      <c r="RZJ125" s="180"/>
      <c r="RZK125" s="348"/>
      <c r="RZL125" s="349"/>
      <c r="RZM125" s="347"/>
      <c r="RZN125" s="180"/>
      <c r="RZO125" s="348"/>
      <c r="RZP125" s="349"/>
      <c r="RZQ125" s="347"/>
      <c r="RZR125" s="180"/>
      <c r="RZS125" s="348"/>
      <c r="RZT125" s="349"/>
      <c r="RZU125" s="347"/>
      <c r="RZV125" s="180"/>
      <c r="RZW125" s="348"/>
      <c r="RZX125" s="349"/>
      <c r="RZY125" s="347"/>
      <c r="RZZ125" s="180"/>
      <c r="SAA125" s="348"/>
      <c r="SAB125" s="349"/>
      <c r="SAC125" s="347"/>
      <c r="SAD125" s="180"/>
      <c r="SAE125" s="348"/>
      <c r="SAF125" s="349"/>
      <c r="SAG125" s="347"/>
      <c r="SAH125" s="180"/>
      <c r="SAI125" s="348"/>
      <c r="SAJ125" s="349"/>
      <c r="SAK125" s="347"/>
      <c r="SAL125" s="180"/>
      <c r="SAM125" s="348"/>
      <c r="SAN125" s="349"/>
      <c r="SAO125" s="347"/>
      <c r="SAP125" s="180"/>
      <c r="SAQ125" s="348"/>
      <c r="SAR125" s="349"/>
      <c r="SAS125" s="347"/>
      <c r="SAT125" s="180"/>
      <c r="SAU125" s="348"/>
      <c r="SAV125" s="349"/>
      <c r="SAW125" s="347"/>
      <c r="SAX125" s="180"/>
      <c r="SAY125" s="348"/>
      <c r="SAZ125" s="349"/>
      <c r="SBA125" s="347"/>
      <c r="SBB125" s="180"/>
      <c r="SBC125" s="348"/>
      <c r="SBD125" s="349"/>
      <c r="SBE125" s="347"/>
      <c r="SBF125" s="180"/>
      <c r="SBG125" s="348"/>
      <c r="SBH125" s="349"/>
      <c r="SBI125" s="347"/>
      <c r="SBJ125" s="180"/>
      <c r="SBK125" s="348"/>
      <c r="SBL125" s="349"/>
      <c r="SBM125" s="347"/>
      <c r="SBN125" s="180"/>
      <c r="SBO125" s="348"/>
      <c r="SBP125" s="349"/>
      <c r="SBQ125" s="347"/>
      <c r="SBR125" s="180"/>
      <c r="SBS125" s="348"/>
      <c r="SBT125" s="349"/>
      <c r="SBU125" s="347"/>
      <c r="SBV125" s="180"/>
      <c r="SBW125" s="348"/>
      <c r="SBX125" s="349"/>
      <c r="SBY125" s="347"/>
      <c r="SBZ125" s="180"/>
      <c r="SCA125" s="348"/>
      <c r="SCB125" s="349"/>
      <c r="SCC125" s="347"/>
      <c r="SCD125" s="180"/>
      <c r="SCE125" s="348"/>
      <c r="SCF125" s="349"/>
      <c r="SCG125" s="347"/>
      <c r="SCH125" s="180"/>
      <c r="SCI125" s="348"/>
      <c r="SCJ125" s="349"/>
      <c r="SCK125" s="347"/>
      <c r="SCL125" s="180"/>
      <c r="SCM125" s="348"/>
      <c r="SCN125" s="349"/>
      <c r="SCO125" s="347"/>
      <c r="SCP125" s="180"/>
      <c r="SCQ125" s="348"/>
      <c r="SCR125" s="349"/>
      <c r="SCS125" s="347"/>
      <c r="SCT125" s="180"/>
      <c r="SCU125" s="348"/>
      <c r="SCV125" s="349"/>
      <c r="SCW125" s="347"/>
      <c r="SCX125" s="180"/>
      <c r="SCY125" s="348"/>
      <c r="SCZ125" s="349"/>
      <c r="SDA125" s="347"/>
      <c r="SDB125" s="180"/>
      <c r="SDC125" s="348"/>
      <c r="SDD125" s="349"/>
      <c r="SDE125" s="347"/>
      <c r="SDF125" s="180"/>
      <c r="SDG125" s="348"/>
      <c r="SDH125" s="349"/>
      <c r="SDI125" s="347"/>
      <c r="SDJ125" s="180"/>
      <c r="SDK125" s="348"/>
      <c r="SDL125" s="349"/>
      <c r="SDM125" s="347"/>
      <c r="SDN125" s="180"/>
      <c r="SDO125" s="348"/>
      <c r="SDP125" s="349"/>
      <c r="SDQ125" s="347"/>
      <c r="SDR125" s="180"/>
      <c r="SDS125" s="348"/>
      <c r="SDT125" s="349"/>
      <c r="SDU125" s="347"/>
      <c r="SDV125" s="180"/>
      <c r="SDW125" s="348"/>
      <c r="SDX125" s="349"/>
      <c r="SDY125" s="347"/>
      <c r="SDZ125" s="180"/>
      <c r="SEA125" s="348"/>
      <c r="SEB125" s="349"/>
      <c r="SEC125" s="347"/>
      <c r="SED125" s="180"/>
      <c r="SEE125" s="348"/>
      <c r="SEF125" s="349"/>
      <c r="SEG125" s="347"/>
      <c r="SEH125" s="180"/>
      <c r="SEI125" s="348"/>
      <c r="SEJ125" s="349"/>
      <c r="SEK125" s="347"/>
      <c r="SEL125" s="180"/>
      <c r="SEM125" s="348"/>
      <c r="SEN125" s="349"/>
      <c r="SEO125" s="347"/>
      <c r="SEP125" s="180"/>
      <c r="SEQ125" s="348"/>
      <c r="SER125" s="349"/>
      <c r="SES125" s="347"/>
      <c r="SET125" s="180"/>
      <c r="SEU125" s="348"/>
      <c r="SEV125" s="349"/>
      <c r="SEW125" s="347"/>
      <c r="SEX125" s="180"/>
      <c r="SEY125" s="348"/>
      <c r="SEZ125" s="349"/>
      <c r="SFA125" s="347"/>
      <c r="SFB125" s="180"/>
      <c r="SFC125" s="348"/>
      <c r="SFD125" s="349"/>
      <c r="SFE125" s="347"/>
      <c r="SFF125" s="180"/>
      <c r="SFG125" s="348"/>
      <c r="SFH125" s="349"/>
      <c r="SFI125" s="347"/>
      <c r="SFJ125" s="180"/>
      <c r="SFK125" s="348"/>
      <c r="SFL125" s="349"/>
      <c r="SFM125" s="347"/>
      <c r="SFN125" s="180"/>
      <c r="SFO125" s="348"/>
      <c r="SFP125" s="349"/>
      <c r="SFQ125" s="347"/>
      <c r="SFR125" s="180"/>
      <c r="SFS125" s="348"/>
      <c r="SFT125" s="349"/>
      <c r="SFU125" s="347"/>
      <c r="SFV125" s="180"/>
      <c r="SFW125" s="348"/>
      <c r="SFX125" s="349"/>
      <c r="SFY125" s="347"/>
      <c r="SFZ125" s="180"/>
      <c r="SGA125" s="348"/>
      <c r="SGB125" s="349"/>
      <c r="SGC125" s="347"/>
      <c r="SGD125" s="180"/>
      <c r="SGE125" s="348"/>
      <c r="SGF125" s="349"/>
      <c r="SGG125" s="347"/>
      <c r="SGH125" s="180"/>
      <c r="SGI125" s="348"/>
      <c r="SGJ125" s="349"/>
      <c r="SGK125" s="347"/>
      <c r="SGL125" s="180"/>
      <c r="SGM125" s="348"/>
      <c r="SGN125" s="349"/>
      <c r="SGO125" s="347"/>
      <c r="SGP125" s="180"/>
      <c r="SGQ125" s="348"/>
      <c r="SGR125" s="349"/>
      <c r="SGS125" s="347"/>
      <c r="SGT125" s="180"/>
      <c r="SGU125" s="348"/>
      <c r="SGV125" s="349"/>
      <c r="SGW125" s="347"/>
      <c r="SGX125" s="180"/>
      <c r="SGY125" s="348"/>
      <c r="SGZ125" s="349"/>
      <c r="SHA125" s="347"/>
      <c r="SHB125" s="180"/>
      <c r="SHC125" s="348"/>
      <c r="SHD125" s="349"/>
      <c r="SHE125" s="347"/>
      <c r="SHF125" s="180"/>
      <c r="SHG125" s="348"/>
      <c r="SHH125" s="349"/>
      <c r="SHI125" s="347"/>
      <c r="SHJ125" s="180"/>
      <c r="SHK125" s="348"/>
      <c r="SHL125" s="349"/>
      <c r="SHM125" s="347"/>
      <c r="SHN125" s="180"/>
      <c r="SHO125" s="348"/>
      <c r="SHP125" s="349"/>
      <c r="SHQ125" s="347"/>
      <c r="SHR125" s="180"/>
      <c r="SHS125" s="348"/>
      <c r="SHT125" s="349"/>
      <c r="SHU125" s="347"/>
      <c r="SHV125" s="180"/>
      <c r="SHW125" s="348"/>
      <c r="SHX125" s="349"/>
      <c r="SHY125" s="347"/>
      <c r="SHZ125" s="180"/>
      <c r="SIA125" s="348"/>
      <c r="SIB125" s="349"/>
      <c r="SIC125" s="347"/>
      <c r="SID125" s="180"/>
      <c r="SIE125" s="348"/>
      <c r="SIF125" s="349"/>
      <c r="SIG125" s="347"/>
      <c r="SIH125" s="180"/>
      <c r="SII125" s="348"/>
      <c r="SIJ125" s="349"/>
      <c r="SIK125" s="347"/>
      <c r="SIL125" s="180"/>
      <c r="SIM125" s="348"/>
      <c r="SIN125" s="349"/>
      <c r="SIO125" s="347"/>
      <c r="SIP125" s="180"/>
      <c r="SIQ125" s="348"/>
      <c r="SIR125" s="349"/>
      <c r="SIS125" s="347"/>
      <c r="SIT125" s="180"/>
      <c r="SIU125" s="348"/>
      <c r="SIV125" s="349"/>
      <c r="SIW125" s="347"/>
      <c r="SIX125" s="180"/>
      <c r="SIY125" s="348"/>
      <c r="SIZ125" s="349"/>
      <c r="SJA125" s="347"/>
      <c r="SJB125" s="180"/>
      <c r="SJC125" s="348"/>
      <c r="SJD125" s="349"/>
      <c r="SJE125" s="347"/>
      <c r="SJF125" s="180"/>
      <c r="SJG125" s="348"/>
      <c r="SJH125" s="349"/>
      <c r="SJI125" s="347"/>
      <c r="SJJ125" s="180"/>
      <c r="SJK125" s="348"/>
      <c r="SJL125" s="349"/>
      <c r="SJM125" s="347"/>
      <c r="SJN125" s="180"/>
      <c r="SJO125" s="348"/>
      <c r="SJP125" s="349"/>
      <c r="SJQ125" s="347"/>
      <c r="SJR125" s="180"/>
      <c r="SJS125" s="348"/>
      <c r="SJT125" s="349"/>
      <c r="SJU125" s="347"/>
      <c r="SJV125" s="180"/>
      <c r="SJW125" s="348"/>
      <c r="SJX125" s="349"/>
      <c r="SJY125" s="347"/>
      <c r="SJZ125" s="180"/>
      <c r="SKA125" s="348"/>
      <c r="SKB125" s="349"/>
      <c r="SKC125" s="347"/>
      <c r="SKD125" s="180"/>
      <c r="SKE125" s="348"/>
      <c r="SKF125" s="349"/>
      <c r="SKG125" s="347"/>
      <c r="SKH125" s="180"/>
      <c r="SKI125" s="348"/>
      <c r="SKJ125" s="349"/>
      <c r="SKK125" s="347"/>
      <c r="SKL125" s="180"/>
      <c r="SKM125" s="348"/>
      <c r="SKN125" s="349"/>
      <c r="SKO125" s="347"/>
      <c r="SKP125" s="180"/>
      <c r="SKQ125" s="348"/>
      <c r="SKR125" s="349"/>
      <c r="SKS125" s="347"/>
      <c r="SKT125" s="180"/>
      <c r="SKU125" s="348"/>
      <c r="SKV125" s="349"/>
      <c r="SKW125" s="347"/>
      <c r="SKX125" s="180"/>
      <c r="SKY125" s="348"/>
      <c r="SKZ125" s="349"/>
      <c r="SLA125" s="347"/>
      <c r="SLB125" s="180"/>
      <c r="SLC125" s="348"/>
      <c r="SLD125" s="349"/>
      <c r="SLE125" s="347"/>
      <c r="SLF125" s="180"/>
      <c r="SLG125" s="348"/>
      <c r="SLH125" s="349"/>
      <c r="SLI125" s="347"/>
      <c r="SLJ125" s="180"/>
      <c r="SLK125" s="348"/>
      <c r="SLL125" s="349"/>
      <c r="SLM125" s="347"/>
      <c r="SLN125" s="180"/>
      <c r="SLO125" s="348"/>
      <c r="SLP125" s="349"/>
      <c r="SLQ125" s="347"/>
      <c r="SLR125" s="180"/>
      <c r="SLS125" s="348"/>
      <c r="SLT125" s="349"/>
      <c r="SLU125" s="347"/>
      <c r="SLV125" s="180"/>
      <c r="SLW125" s="348"/>
      <c r="SLX125" s="349"/>
      <c r="SLY125" s="347"/>
      <c r="SLZ125" s="180"/>
      <c r="SMA125" s="348"/>
      <c r="SMB125" s="349"/>
      <c r="SMC125" s="347"/>
      <c r="SMD125" s="180"/>
      <c r="SME125" s="348"/>
      <c r="SMF125" s="349"/>
      <c r="SMG125" s="347"/>
      <c r="SMH125" s="180"/>
      <c r="SMI125" s="348"/>
      <c r="SMJ125" s="349"/>
      <c r="SMK125" s="347"/>
      <c r="SML125" s="180"/>
      <c r="SMM125" s="348"/>
      <c r="SMN125" s="349"/>
      <c r="SMO125" s="347"/>
      <c r="SMP125" s="180"/>
      <c r="SMQ125" s="348"/>
      <c r="SMR125" s="349"/>
      <c r="SMS125" s="347"/>
      <c r="SMT125" s="180"/>
      <c r="SMU125" s="348"/>
      <c r="SMV125" s="349"/>
      <c r="SMW125" s="347"/>
      <c r="SMX125" s="180"/>
      <c r="SMY125" s="348"/>
      <c r="SMZ125" s="349"/>
      <c r="SNA125" s="347"/>
      <c r="SNB125" s="180"/>
      <c r="SNC125" s="348"/>
      <c r="SND125" s="349"/>
      <c r="SNE125" s="347"/>
      <c r="SNF125" s="180"/>
      <c r="SNG125" s="348"/>
      <c r="SNH125" s="349"/>
      <c r="SNI125" s="347"/>
      <c r="SNJ125" s="180"/>
      <c r="SNK125" s="348"/>
      <c r="SNL125" s="349"/>
      <c r="SNM125" s="347"/>
      <c r="SNN125" s="180"/>
      <c r="SNO125" s="348"/>
      <c r="SNP125" s="349"/>
      <c r="SNQ125" s="347"/>
      <c r="SNR125" s="180"/>
      <c r="SNS125" s="348"/>
      <c r="SNT125" s="349"/>
      <c r="SNU125" s="347"/>
      <c r="SNV125" s="180"/>
      <c r="SNW125" s="348"/>
      <c r="SNX125" s="349"/>
      <c r="SNY125" s="347"/>
      <c r="SNZ125" s="180"/>
      <c r="SOA125" s="348"/>
      <c r="SOB125" s="349"/>
      <c r="SOC125" s="347"/>
      <c r="SOD125" s="180"/>
      <c r="SOE125" s="348"/>
      <c r="SOF125" s="349"/>
      <c r="SOG125" s="347"/>
      <c r="SOH125" s="180"/>
      <c r="SOI125" s="348"/>
      <c r="SOJ125" s="349"/>
      <c r="SOK125" s="347"/>
      <c r="SOL125" s="180"/>
      <c r="SOM125" s="348"/>
      <c r="SON125" s="349"/>
      <c r="SOO125" s="347"/>
      <c r="SOP125" s="180"/>
      <c r="SOQ125" s="348"/>
      <c r="SOR125" s="349"/>
      <c r="SOS125" s="347"/>
      <c r="SOT125" s="180"/>
      <c r="SOU125" s="348"/>
      <c r="SOV125" s="349"/>
      <c r="SOW125" s="347"/>
      <c r="SOX125" s="180"/>
      <c r="SOY125" s="348"/>
      <c r="SOZ125" s="349"/>
      <c r="SPA125" s="347"/>
      <c r="SPB125" s="180"/>
      <c r="SPC125" s="348"/>
      <c r="SPD125" s="349"/>
      <c r="SPE125" s="347"/>
      <c r="SPF125" s="180"/>
      <c r="SPG125" s="348"/>
      <c r="SPH125" s="349"/>
      <c r="SPI125" s="347"/>
      <c r="SPJ125" s="180"/>
      <c r="SPK125" s="348"/>
      <c r="SPL125" s="349"/>
      <c r="SPM125" s="347"/>
      <c r="SPN125" s="180"/>
      <c r="SPO125" s="348"/>
      <c r="SPP125" s="349"/>
      <c r="SPQ125" s="347"/>
      <c r="SPR125" s="180"/>
      <c r="SPS125" s="348"/>
      <c r="SPT125" s="349"/>
      <c r="SPU125" s="347"/>
      <c r="SPV125" s="180"/>
      <c r="SPW125" s="348"/>
      <c r="SPX125" s="349"/>
      <c r="SPY125" s="347"/>
      <c r="SPZ125" s="180"/>
      <c r="SQA125" s="348"/>
      <c r="SQB125" s="349"/>
      <c r="SQC125" s="347"/>
      <c r="SQD125" s="180"/>
      <c r="SQE125" s="348"/>
      <c r="SQF125" s="349"/>
      <c r="SQG125" s="347"/>
      <c r="SQH125" s="180"/>
      <c r="SQI125" s="348"/>
      <c r="SQJ125" s="349"/>
      <c r="SQK125" s="347"/>
      <c r="SQL125" s="180"/>
      <c r="SQM125" s="348"/>
      <c r="SQN125" s="349"/>
      <c r="SQO125" s="347"/>
      <c r="SQP125" s="180"/>
      <c r="SQQ125" s="348"/>
      <c r="SQR125" s="349"/>
      <c r="SQS125" s="347"/>
      <c r="SQT125" s="180"/>
      <c r="SQU125" s="348"/>
      <c r="SQV125" s="349"/>
      <c r="SQW125" s="347"/>
      <c r="SQX125" s="180"/>
      <c r="SQY125" s="348"/>
      <c r="SQZ125" s="349"/>
      <c r="SRA125" s="347"/>
      <c r="SRB125" s="180"/>
      <c r="SRC125" s="348"/>
      <c r="SRD125" s="349"/>
      <c r="SRE125" s="347"/>
      <c r="SRF125" s="180"/>
      <c r="SRG125" s="348"/>
      <c r="SRH125" s="349"/>
      <c r="SRI125" s="347"/>
      <c r="SRJ125" s="180"/>
      <c r="SRK125" s="348"/>
      <c r="SRL125" s="349"/>
      <c r="SRM125" s="347"/>
      <c r="SRN125" s="180"/>
      <c r="SRO125" s="348"/>
      <c r="SRP125" s="349"/>
      <c r="SRQ125" s="347"/>
      <c r="SRR125" s="180"/>
      <c r="SRS125" s="348"/>
      <c r="SRT125" s="349"/>
      <c r="SRU125" s="347"/>
      <c r="SRV125" s="180"/>
      <c r="SRW125" s="348"/>
      <c r="SRX125" s="349"/>
      <c r="SRY125" s="347"/>
      <c r="SRZ125" s="180"/>
      <c r="SSA125" s="348"/>
      <c r="SSB125" s="349"/>
      <c r="SSC125" s="347"/>
      <c r="SSD125" s="180"/>
      <c r="SSE125" s="348"/>
      <c r="SSF125" s="349"/>
      <c r="SSG125" s="347"/>
      <c r="SSH125" s="180"/>
      <c r="SSI125" s="348"/>
      <c r="SSJ125" s="349"/>
      <c r="SSK125" s="347"/>
      <c r="SSL125" s="180"/>
      <c r="SSM125" s="348"/>
      <c r="SSN125" s="349"/>
      <c r="SSO125" s="347"/>
      <c r="SSP125" s="180"/>
      <c r="SSQ125" s="348"/>
      <c r="SSR125" s="349"/>
      <c r="SSS125" s="347"/>
      <c r="SST125" s="180"/>
      <c r="SSU125" s="348"/>
      <c r="SSV125" s="349"/>
      <c r="SSW125" s="347"/>
      <c r="SSX125" s="180"/>
      <c r="SSY125" s="348"/>
      <c r="SSZ125" s="349"/>
      <c r="STA125" s="347"/>
      <c r="STB125" s="180"/>
      <c r="STC125" s="348"/>
      <c r="STD125" s="349"/>
      <c r="STE125" s="347"/>
      <c r="STF125" s="180"/>
      <c r="STG125" s="348"/>
      <c r="STH125" s="349"/>
      <c r="STI125" s="347"/>
      <c r="STJ125" s="180"/>
      <c r="STK125" s="348"/>
      <c r="STL125" s="349"/>
      <c r="STM125" s="347"/>
      <c r="STN125" s="180"/>
      <c r="STO125" s="348"/>
      <c r="STP125" s="349"/>
      <c r="STQ125" s="347"/>
      <c r="STR125" s="180"/>
      <c r="STS125" s="348"/>
      <c r="STT125" s="349"/>
      <c r="STU125" s="347"/>
      <c r="STV125" s="180"/>
      <c r="STW125" s="348"/>
      <c r="STX125" s="349"/>
      <c r="STY125" s="347"/>
      <c r="STZ125" s="180"/>
      <c r="SUA125" s="348"/>
      <c r="SUB125" s="349"/>
      <c r="SUC125" s="347"/>
      <c r="SUD125" s="180"/>
      <c r="SUE125" s="348"/>
      <c r="SUF125" s="349"/>
      <c r="SUG125" s="347"/>
      <c r="SUH125" s="180"/>
      <c r="SUI125" s="348"/>
      <c r="SUJ125" s="349"/>
      <c r="SUK125" s="347"/>
      <c r="SUL125" s="180"/>
      <c r="SUM125" s="348"/>
      <c r="SUN125" s="349"/>
      <c r="SUO125" s="347"/>
      <c r="SUP125" s="180"/>
      <c r="SUQ125" s="348"/>
      <c r="SUR125" s="349"/>
      <c r="SUS125" s="347"/>
      <c r="SUT125" s="180"/>
      <c r="SUU125" s="348"/>
      <c r="SUV125" s="349"/>
      <c r="SUW125" s="347"/>
      <c r="SUX125" s="180"/>
      <c r="SUY125" s="348"/>
      <c r="SUZ125" s="349"/>
      <c r="SVA125" s="347"/>
      <c r="SVB125" s="180"/>
      <c r="SVC125" s="348"/>
      <c r="SVD125" s="349"/>
      <c r="SVE125" s="347"/>
      <c r="SVF125" s="180"/>
      <c r="SVG125" s="348"/>
      <c r="SVH125" s="349"/>
      <c r="SVI125" s="347"/>
      <c r="SVJ125" s="180"/>
      <c r="SVK125" s="348"/>
      <c r="SVL125" s="349"/>
      <c r="SVM125" s="347"/>
      <c r="SVN125" s="180"/>
      <c r="SVO125" s="348"/>
      <c r="SVP125" s="349"/>
      <c r="SVQ125" s="347"/>
      <c r="SVR125" s="180"/>
      <c r="SVS125" s="348"/>
      <c r="SVT125" s="349"/>
      <c r="SVU125" s="347"/>
      <c r="SVV125" s="180"/>
      <c r="SVW125" s="348"/>
      <c r="SVX125" s="349"/>
      <c r="SVY125" s="347"/>
      <c r="SVZ125" s="180"/>
      <c r="SWA125" s="348"/>
      <c r="SWB125" s="349"/>
      <c r="SWC125" s="347"/>
      <c r="SWD125" s="180"/>
      <c r="SWE125" s="348"/>
      <c r="SWF125" s="349"/>
      <c r="SWG125" s="347"/>
      <c r="SWH125" s="180"/>
      <c r="SWI125" s="348"/>
      <c r="SWJ125" s="349"/>
      <c r="SWK125" s="347"/>
      <c r="SWL125" s="180"/>
      <c r="SWM125" s="348"/>
      <c r="SWN125" s="349"/>
      <c r="SWO125" s="347"/>
      <c r="SWP125" s="180"/>
      <c r="SWQ125" s="348"/>
      <c r="SWR125" s="349"/>
      <c r="SWS125" s="347"/>
      <c r="SWT125" s="180"/>
      <c r="SWU125" s="348"/>
      <c r="SWV125" s="349"/>
      <c r="SWW125" s="347"/>
      <c r="SWX125" s="180"/>
      <c r="SWY125" s="348"/>
      <c r="SWZ125" s="349"/>
      <c r="SXA125" s="347"/>
      <c r="SXB125" s="180"/>
      <c r="SXC125" s="348"/>
      <c r="SXD125" s="349"/>
      <c r="SXE125" s="347"/>
      <c r="SXF125" s="180"/>
      <c r="SXG125" s="348"/>
      <c r="SXH125" s="349"/>
      <c r="SXI125" s="347"/>
      <c r="SXJ125" s="180"/>
      <c r="SXK125" s="348"/>
      <c r="SXL125" s="349"/>
      <c r="SXM125" s="347"/>
      <c r="SXN125" s="180"/>
      <c r="SXO125" s="348"/>
      <c r="SXP125" s="349"/>
      <c r="SXQ125" s="347"/>
      <c r="SXR125" s="180"/>
      <c r="SXS125" s="348"/>
      <c r="SXT125" s="349"/>
      <c r="SXU125" s="347"/>
      <c r="SXV125" s="180"/>
      <c r="SXW125" s="348"/>
      <c r="SXX125" s="349"/>
      <c r="SXY125" s="347"/>
      <c r="SXZ125" s="180"/>
      <c r="SYA125" s="348"/>
      <c r="SYB125" s="349"/>
      <c r="SYC125" s="347"/>
      <c r="SYD125" s="180"/>
      <c r="SYE125" s="348"/>
      <c r="SYF125" s="349"/>
      <c r="SYG125" s="347"/>
      <c r="SYH125" s="180"/>
      <c r="SYI125" s="348"/>
      <c r="SYJ125" s="349"/>
      <c r="SYK125" s="347"/>
      <c r="SYL125" s="180"/>
      <c r="SYM125" s="348"/>
      <c r="SYN125" s="349"/>
      <c r="SYO125" s="347"/>
      <c r="SYP125" s="180"/>
      <c r="SYQ125" s="348"/>
      <c r="SYR125" s="349"/>
      <c r="SYS125" s="347"/>
      <c r="SYT125" s="180"/>
      <c r="SYU125" s="348"/>
      <c r="SYV125" s="349"/>
      <c r="SYW125" s="347"/>
      <c r="SYX125" s="180"/>
      <c r="SYY125" s="348"/>
      <c r="SYZ125" s="349"/>
      <c r="SZA125" s="347"/>
      <c r="SZB125" s="180"/>
      <c r="SZC125" s="348"/>
      <c r="SZD125" s="349"/>
      <c r="SZE125" s="347"/>
      <c r="SZF125" s="180"/>
      <c r="SZG125" s="348"/>
      <c r="SZH125" s="349"/>
      <c r="SZI125" s="347"/>
      <c r="SZJ125" s="180"/>
      <c r="SZK125" s="348"/>
      <c r="SZL125" s="349"/>
      <c r="SZM125" s="347"/>
      <c r="SZN125" s="180"/>
      <c r="SZO125" s="348"/>
      <c r="SZP125" s="349"/>
      <c r="SZQ125" s="347"/>
      <c r="SZR125" s="180"/>
      <c r="SZS125" s="348"/>
      <c r="SZT125" s="349"/>
      <c r="SZU125" s="347"/>
      <c r="SZV125" s="180"/>
      <c r="SZW125" s="348"/>
      <c r="SZX125" s="349"/>
      <c r="SZY125" s="347"/>
      <c r="SZZ125" s="180"/>
      <c r="TAA125" s="348"/>
      <c r="TAB125" s="349"/>
      <c r="TAC125" s="347"/>
      <c r="TAD125" s="180"/>
      <c r="TAE125" s="348"/>
      <c r="TAF125" s="349"/>
      <c r="TAG125" s="347"/>
      <c r="TAH125" s="180"/>
      <c r="TAI125" s="348"/>
      <c r="TAJ125" s="349"/>
      <c r="TAK125" s="347"/>
      <c r="TAL125" s="180"/>
      <c r="TAM125" s="348"/>
      <c r="TAN125" s="349"/>
      <c r="TAO125" s="347"/>
      <c r="TAP125" s="180"/>
      <c r="TAQ125" s="348"/>
      <c r="TAR125" s="349"/>
      <c r="TAS125" s="347"/>
      <c r="TAT125" s="180"/>
      <c r="TAU125" s="348"/>
      <c r="TAV125" s="349"/>
      <c r="TAW125" s="347"/>
      <c r="TAX125" s="180"/>
      <c r="TAY125" s="348"/>
      <c r="TAZ125" s="349"/>
      <c r="TBA125" s="347"/>
      <c r="TBB125" s="180"/>
      <c r="TBC125" s="348"/>
      <c r="TBD125" s="349"/>
      <c r="TBE125" s="347"/>
      <c r="TBF125" s="180"/>
      <c r="TBG125" s="348"/>
      <c r="TBH125" s="349"/>
      <c r="TBI125" s="347"/>
      <c r="TBJ125" s="180"/>
      <c r="TBK125" s="348"/>
      <c r="TBL125" s="349"/>
      <c r="TBM125" s="347"/>
      <c r="TBN125" s="180"/>
      <c r="TBO125" s="348"/>
      <c r="TBP125" s="349"/>
      <c r="TBQ125" s="347"/>
      <c r="TBR125" s="180"/>
      <c r="TBS125" s="348"/>
      <c r="TBT125" s="349"/>
      <c r="TBU125" s="347"/>
      <c r="TBV125" s="180"/>
      <c r="TBW125" s="348"/>
      <c r="TBX125" s="349"/>
      <c r="TBY125" s="347"/>
      <c r="TBZ125" s="180"/>
      <c r="TCA125" s="348"/>
      <c r="TCB125" s="349"/>
      <c r="TCC125" s="347"/>
      <c r="TCD125" s="180"/>
      <c r="TCE125" s="348"/>
      <c r="TCF125" s="349"/>
      <c r="TCG125" s="347"/>
      <c r="TCH125" s="180"/>
      <c r="TCI125" s="348"/>
      <c r="TCJ125" s="349"/>
      <c r="TCK125" s="347"/>
      <c r="TCL125" s="180"/>
      <c r="TCM125" s="348"/>
      <c r="TCN125" s="349"/>
      <c r="TCO125" s="347"/>
      <c r="TCP125" s="180"/>
      <c r="TCQ125" s="348"/>
      <c r="TCR125" s="349"/>
      <c r="TCS125" s="347"/>
      <c r="TCT125" s="180"/>
      <c r="TCU125" s="348"/>
      <c r="TCV125" s="349"/>
      <c r="TCW125" s="347"/>
      <c r="TCX125" s="180"/>
      <c r="TCY125" s="348"/>
      <c r="TCZ125" s="349"/>
      <c r="TDA125" s="347"/>
      <c r="TDB125" s="180"/>
      <c r="TDC125" s="348"/>
      <c r="TDD125" s="349"/>
      <c r="TDE125" s="347"/>
      <c r="TDF125" s="180"/>
      <c r="TDG125" s="348"/>
      <c r="TDH125" s="349"/>
      <c r="TDI125" s="347"/>
      <c r="TDJ125" s="180"/>
      <c r="TDK125" s="348"/>
      <c r="TDL125" s="349"/>
      <c r="TDM125" s="347"/>
      <c r="TDN125" s="180"/>
      <c r="TDO125" s="348"/>
      <c r="TDP125" s="349"/>
      <c r="TDQ125" s="347"/>
      <c r="TDR125" s="180"/>
      <c r="TDS125" s="348"/>
      <c r="TDT125" s="349"/>
      <c r="TDU125" s="347"/>
      <c r="TDV125" s="180"/>
      <c r="TDW125" s="348"/>
      <c r="TDX125" s="349"/>
      <c r="TDY125" s="347"/>
      <c r="TDZ125" s="180"/>
      <c r="TEA125" s="348"/>
      <c r="TEB125" s="349"/>
      <c r="TEC125" s="347"/>
      <c r="TED125" s="180"/>
      <c r="TEE125" s="348"/>
      <c r="TEF125" s="349"/>
      <c r="TEG125" s="347"/>
      <c r="TEH125" s="180"/>
      <c r="TEI125" s="348"/>
      <c r="TEJ125" s="349"/>
      <c r="TEK125" s="347"/>
      <c r="TEL125" s="180"/>
      <c r="TEM125" s="348"/>
      <c r="TEN125" s="349"/>
      <c r="TEO125" s="347"/>
      <c r="TEP125" s="180"/>
      <c r="TEQ125" s="348"/>
      <c r="TER125" s="349"/>
      <c r="TES125" s="347"/>
      <c r="TET125" s="180"/>
      <c r="TEU125" s="348"/>
      <c r="TEV125" s="349"/>
      <c r="TEW125" s="347"/>
      <c r="TEX125" s="180"/>
      <c r="TEY125" s="348"/>
      <c r="TEZ125" s="349"/>
      <c r="TFA125" s="347"/>
      <c r="TFB125" s="180"/>
      <c r="TFC125" s="348"/>
      <c r="TFD125" s="349"/>
      <c r="TFE125" s="347"/>
      <c r="TFF125" s="180"/>
      <c r="TFG125" s="348"/>
      <c r="TFH125" s="349"/>
      <c r="TFI125" s="347"/>
      <c r="TFJ125" s="180"/>
      <c r="TFK125" s="348"/>
      <c r="TFL125" s="349"/>
      <c r="TFM125" s="347"/>
      <c r="TFN125" s="180"/>
      <c r="TFO125" s="348"/>
      <c r="TFP125" s="349"/>
      <c r="TFQ125" s="347"/>
      <c r="TFR125" s="180"/>
      <c r="TFS125" s="348"/>
      <c r="TFT125" s="349"/>
      <c r="TFU125" s="347"/>
      <c r="TFV125" s="180"/>
      <c r="TFW125" s="348"/>
      <c r="TFX125" s="349"/>
      <c r="TFY125" s="347"/>
      <c r="TFZ125" s="180"/>
      <c r="TGA125" s="348"/>
      <c r="TGB125" s="349"/>
      <c r="TGC125" s="347"/>
      <c r="TGD125" s="180"/>
      <c r="TGE125" s="348"/>
      <c r="TGF125" s="349"/>
      <c r="TGG125" s="347"/>
      <c r="TGH125" s="180"/>
      <c r="TGI125" s="348"/>
      <c r="TGJ125" s="349"/>
      <c r="TGK125" s="347"/>
      <c r="TGL125" s="180"/>
      <c r="TGM125" s="348"/>
      <c r="TGN125" s="349"/>
      <c r="TGO125" s="347"/>
      <c r="TGP125" s="180"/>
      <c r="TGQ125" s="348"/>
      <c r="TGR125" s="349"/>
      <c r="TGS125" s="347"/>
      <c r="TGT125" s="180"/>
      <c r="TGU125" s="348"/>
      <c r="TGV125" s="349"/>
      <c r="TGW125" s="347"/>
      <c r="TGX125" s="180"/>
      <c r="TGY125" s="348"/>
      <c r="TGZ125" s="349"/>
      <c r="THA125" s="347"/>
      <c r="THB125" s="180"/>
      <c r="THC125" s="348"/>
      <c r="THD125" s="349"/>
      <c r="THE125" s="347"/>
      <c r="THF125" s="180"/>
      <c r="THG125" s="348"/>
      <c r="THH125" s="349"/>
      <c r="THI125" s="347"/>
      <c r="THJ125" s="180"/>
      <c r="THK125" s="348"/>
      <c r="THL125" s="349"/>
      <c r="THM125" s="347"/>
      <c r="THN125" s="180"/>
      <c r="THO125" s="348"/>
      <c r="THP125" s="349"/>
      <c r="THQ125" s="347"/>
      <c r="THR125" s="180"/>
      <c r="THS125" s="348"/>
      <c r="THT125" s="349"/>
      <c r="THU125" s="347"/>
      <c r="THV125" s="180"/>
      <c r="THW125" s="348"/>
      <c r="THX125" s="349"/>
      <c r="THY125" s="347"/>
      <c r="THZ125" s="180"/>
      <c r="TIA125" s="348"/>
      <c r="TIB125" s="349"/>
      <c r="TIC125" s="347"/>
      <c r="TID125" s="180"/>
      <c r="TIE125" s="348"/>
      <c r="TIF125" s="349"/>
      <c r="TIG125" s="347"/>
      <c r="TIH125" s="180"/>
      <c r="TII125" s="348"/>
      <c r="TIJ125" s="349"/>
      <c r="TIK125" s="347"/>
      <c r="TIL125" s="180"/>
      <c r="TIM125" s="348"/>
      <c r="TIN125" s="349"/>
      <c r="TIO125" s="347"/>
      <c r="TIP125" s="180"/>
      <c r="TIQ125" s="348"/>
      <c r="TIR125" s="349"/>
      <c r="TIS125" s="347"/>
      <c r="TIT125" s="180"/>
      <c r="TIU125" s="348"/>
      <c r="TIV125" s="349"/>
      <c r="TIW125" s="347"/>
      <c r="TIX125" s="180"/>
      <c r="TIY125" s="348"/>
      <c r="TIZ125" s="349"/>
      <c r="TJA125" s="347"/>
      <c r="TJB125" s="180"/>
      <c r="TJC125" s="348"/>
      <c r="TJD125" s="349"/>
      <c r="TJE125" s="347"/>
      <c r="TJF125" s="180"/>
      <c r="TJG125" s="348"/>
      <c r="TJH125" s="349"/>
      <c r="TJI125" s="347"/>
      <c r="TJJ125" s="180"/>
      <c r="TJK125" s="348"/>
      <c r="TJL125" s="349"/>
      <c r="TJM125" s="347"/>
      <c r="TJN125" s="180"/>
      <c r="TJO125" s="348"/>
      <c r="TJP125" s="349"/>
      <c r="TJQ125" s="347"/>
      <c r="TJR125" s="180"/>
      <c r="TJS125" s="348"/>
      <c r="TJT125" s="349"/>
      <c r="TJU125" s="347"/>
      <c r="TJV125" s="180"/>
      <c r="TJW125" s="348"/>
      <c r="TJX125" s="349"/>
      <c r="TJY125" s="347"/>
      <c r="TJZ125" s="180"/>
      <c r="TKA125" s="348"/>
      <c r="TKB125" s="349"/>
      <c r="TKC125" s="347"/>
      <c r="TKD125" s="180"/>
      <c r="TKE125" s="348"/>
      <c r="TKF125" s="349"/>
      <c r="TKG125" s="347"/>
      <c r="TKH125" s="180"/>
      <c r="TKI125" s="348"/>
      <c r="TKJ125" s="349"/>
      <c r="TKK125" s="347"/>
      <c r="TKL125" s="180"/>
      <c r="TKM125" s="348"/>
      <c r="TKN125" s="349"/>
      <c r="TKO125" s="347"/>
      <c r="TKP125" s="180"/>
      <c r="TKQ125" s="348"/>
      <c r="TKR125" s="349"/>
      <c r="TKS125" s="347"/>
      <c r="TKT125" s="180"/>
      <c r="TKU125" s="348"/>
      <c r="TKV125" s="349"/>
      <c r="TKW125" s="347"/>
      <c r="TKX125" s="180"/>
      <c r="TKY125" s="348"/>
      <c r="TKZ125" s="349"/>
      <c r="TLA125" s="347"/>
      <c r="TLB125" s="180"/>
      <c r="TLC125" s="348"/>
      <c r="TLD125" s="349"/>
      <c r="TLE125" s="347"/>
      <c r="TLF125" s="180"/>
      <c r="TLG125" s="348"/>
      <c r="TLH125" s="349"/>
      <c r="TLI125" s="347"/>
      <c r="TLJ125" s="180"/>
      <c r="TLK125" s="348"/>
      <c r="TLL125" s="349"/>
      <c r="TLM125" s="347"/>
      <c r="TLN125" s="180"/>
      <c r="TLO125" s="348"/>
      <c r="TLP125" s="349"/>
      <c r="TLQ125" s="347"/>
      <c r="TLR125" s="180"/>
      <c r="TLS125" s="348"/>
      <c r="TLT125" s="349"/>
      <c r="TLU125" s="347"/>
      <c r="TLV125" s="180"/>
      <c r="TLW125" s="348"/>
      <c r="TLX125" s="349"/>
      <c r="TLY125" s="347"/>
      <c r="TLZ125" s="180"/>
      <c r="TMA125" s="348"/>
      <c r="TMB125" s="349"/>
      <c r="TMC125" s="347"/>
      <c r="TMD125" s="180"/>
      <c r="TME125" s="348"/>
      <c r="TMF125" s="349"/>
      <c r="TMG125" s="347"/>
      <c r="TMH125" s="180"/>
      <c r="TMI125" s="348"/>
      <c r="TMJ125" s="349"/>
      <c r="TMK125" s="347"/>
      <c r="TML125" s="180"/>
      <c r="TMM125" s="348"/>
      <c r="TMN125" s="349"/>
      <c r="TMO125" s="347"/>
      <c r="TMP125" s="180"/>
      <c r="TMQ125" s="348"/>
      <c r="TMR125" s="349"/>
      <c r="TMS125" s="347"/>
      <c r="TMT125" s="180"/>
      <c r="TMU125" s="348"/>
      <c r="TMV125" s="349"/>
      <c r="TMW125" s="347"/>
      <c r="TMX125" s="180"/>
      <c r="TMY125" s="348"/>
      <c r="TMZ125" s="349"/>
      <c r="TNA125" s="347"/>
      <c r="TNB125" s="180"/>
      <c r="TNC125" s="348"/>
      <c r="TND125" s="349"/>
      <c r="TNE125" s="347"/>
      <c r="TNF125" s="180"/>
      <c r="TNG125" s="348"/>
      <c r="TNH125" s="349"/>
      <c r="TNI125" s="347"/>
      <c r="TNJ125" s="180"/>
      <c r="TNK125" s="348"/>
      <c r="TNL125" s="349"/>
      <c r="TNM125" s="347"/>
      <c r="TNN125" s="180"/>
      <c r="TNO125" s="348"/>
      <c r="TNP125" s="349"/>
      <c r="TNQ125" s="347"/>
      <c r="TNR125" s="180"/>
      <c r="TNS125" s="348"/>
      <c r="TNT125" s="349"/>
      <c r="TNU125" s="347"/>
      <c r="TNV125" s="180"/>
      <c r="TNW125" s="348"/>
      <c r="TNX125" s="349"/>
      <c r="TNY125" s="347"/>
      <c r="TNZ125" s="180"/>
      <c r="TOA125" s="348"/>
      <c r="TOB125" s="349"/>
      <c r="TOC125" s="347"/>
      <c r="TOD125" s="180"/>
      <c r="TOE125" s="348"/>
      <c r="TOF125" s="349"/>
      <c r="TOG125" s="347"/>
      <c r="TOH125" s="180"/>
      <c r="TOI125" s="348"/>
      <c r="TOJ125" s="349"/>
      <c r="TOK125" s="347"/>
      <c r="TOL125" s="180"/>
      <c r="TOM125" s="348"/>
      <c r="TON125" s="349"/>
      <c r="TOO125" s="347"/>
      <c r="TOP125" s="180"/>
      <c r="TOQ125" s="348"/>
      <c r="TOR125" s="349"/>
      <c r="TOS125" s="347"/>
      <c r="TOT125" s="180"/>
      <c r="TOU125" s="348"/>
      <c r="TOV125" s="349"/>
      <c r="TOW125" s="347"/>
      <c r="TOX125" s="180"/>
      <c r="TOY125" s="348"/>
      <c r="TOZ125" s="349"/>
      <c r="TPA125" s="347"/>
      <c r="TPB125" s="180"/>
      <c r="TPC125" s="348"/>
      <c r="TPD125" s="349"/>
      <c r="TPE125" s="347"/>
      <c r="TPF125" s="180"/>
      <c r="TPG125" s="348"/>
      <c r="TPH125" s="349"/>
      <c r="TPI125" s="347"/>
      <c r="TPJ125" s="180"/>
      <c r="TPK125" s="348"/>
      <c r="TPL125" s="349"/>
      <c r="TPM125" s="347"/>
      <c r="TPN125" s="180"/>
      <c r="TPO125" s="348"/>
      <c r="TPP125" s="349"/>
      <c r="TPQ125" s="347"/>
      <c r="TPR125" s="180"/>
      <c r="TPS125" s="348"/>
      <c r="TPT125" s="349"/>
      <c r="TPU125" s="347"/>
      <c r="TPV125" s="180"/>
      <c r="TPW125" s="348"/>
      <c r="TPX125" s="349"/>
      <c r="TPY125" s="347"/>
      <c r="TPZ125" s="180"/>
      <c r="TQA125" s="348"/>
      <c r="TQB125" s="349"/>
      <c r="TQC125" s="347"/>
      <c r="TQD125" s="180"/>
      <c r="TQE125" s="348"/>
      <c r="TQF125" s="349"/>
      <c r="TQG125" s="347"/>
      <c r="TQH125" s="180"/>
      <c r="TQI125" s="348"/>
      <c r="TQJ125" s="349"/>
      <c r="TQK125" s="347"/>
      <c r="TQL125" s="180"/>
      <c r="TQM125" s="348"/>
      <c r="TQN125" s="349"/>
      <c r="TQO125" s="347"/>
      <c r="TQP125" s="180"/>
      <c r="TQQ125" s="348"/>
      <c r="TQR125" s="349"/>
      <c r="TQS125" s="347"/>
      <c r="TQT125" s="180"/>
      <c r="TQU125" s="348"/>
      <c r="TQV125" s="349"/>
      <c r="TQW125" s="347"/>
      <c r="TQX125" s="180"/>
      <c r="TQY125" s="348"/>
      <c r="TQZ125" s="349"/>
      <c r="TRA125" s="347"/>
      <c r="TRB125" s="180"/>
      <c r="TRC125" s="348"/>
      <c r="TRD125" s="349"/>
      <c r="TRE125" s="347"/>
      <c r="TRF125" s="180"/>
      <c r="TRG125" s="348"/>
      <c r="TRH125" s="349"/>
      <c r="TRI125" s="347"/>
      <c r="TRJ125" s="180"/>
      <c r="TRK125" s="348"/>
      <c r="TRL125" s="349"/>
      <c r="TRM125" s="347"/>
      <c r="TRN125" s="180"/>
      <c r="TRO125" s="348"/>
      <c r="TRP125" s="349"/>
      <c r="TRQ125" s="347"/>
      <c r="TRR125" s="180"/>
      <c r="TRS125" s="348"/>
      <c r="TRT125" s="349"/>
      <c r="TRU125" s="347"/>
      <c r="TRV125" s="180"/>
      <c r="TRW125" s="348"/>
      <c r="TRX125" s="349"/>
      <c r="TRY125" s="347"/>
      <c r="TRZ125" s="180"/>
      <c r="TSA125" s="348"/>
      <c r="TSB125" s="349"/>
      <c r="TSC125" s="347"/>
      <c r="TSD125" s="180"/>
      <c r="TSE125" s="348"/>
      <c r="TSF125" s="349"/>
      <c r="TSG125" s="347"/>
      <c r="TSH125" s="180"/>
      <c r="TSI125" s="348"/>
      <c r="TSJ125" s="349"/>
      <c r="TSK125" s="347"/>
      <c r="TSL125" s="180"/>
      <c r="TSM125" s="348"/>
      <c r="TSN125" s="349"/>
      <c r="TSO125" s="347"/>
      <c r="TSP125" s="180"/>
      <c r="TSQ125" s="348"/>
      <c r="TSR125" s="349"/>
      <c r="TSS125" s="347"/>
      <c r="TST125" s="180"/>
      <c r="TSU125" s="348"/>
      <c r="TSV125" s="349"/>
      <c r="TSW125" s="347"/>
      <c r="TSX125" s="180"/>
      <c r="TSY125" s="348"/>
      <c r="TSZ125" s="349"/>
      <c r="TTA125" s="347"/>
      <c r="TTB125" s="180"/>
      <c r="TTC125" s="348"/>
      <c r="TTD125" s="349"/>
      <c r="TTE125" s="347"/>
      <c r="TTF125" s="180"/>
      <c r="TTG125" s="348"/>
      <c r="TTH125" s="349"/>
      <c r="TTI125" s="347"/>
      <c r="TTJ125" s="180"/>
      <c r="TTK125" s="348"/>
      <c r="TTL125" s="349"/>
      <c r="TTM125" s="347"/>
      <c r="TTN125" s="180"/>
      <c r="TTO125" s="348"/>
      <c r="TTP125" s="349"/>
      <c r="TTQ125" s="347"/>
      <c r="TTR125" s="180"/>
      <c r="TTS125" s="348"/>
      <c r="TTT125" s="349"/>
      <c r="TTU125" s="347"/>
      <c r="TTV125" s="180"/>
      <c r="TTW125" s="348"/>
      <c r="TTX125" s="349"/>
      <c r="TTY125" s="347"/>
      <c r="TTZ125" s="180"/>
      <c r="TUA125" s="348"/>
      <c r="TUB125" s="349"/>
      <c r="TUC125" s="347"/>
      <c r="TUD125" s="180"/>
      <c r="TUE125" s="348"/>
      <c r="TUF125" s="349"/>
      <c r="TUG125" s="347"/>
      <c r="TUH125" s="180"/>
      <c r="TUI125" s="348"/>
      <c r="TUJ125" s="349"/>
      <c r="TUK125" s="347"/>
      <c r="TUL125" s="180"/>
      <c r="TUM125" s="348"/>
      <c r="TUN125" s="349"/>
      <c r="TUO125" s="347"/>
      <c r="TUP125" s="180"/>
      <c r="TUQ125" s="348"/>
      <c r="TUR125" s="349"/>
      <c r="TUS125" s="347"/>
      <c r="TUT125" s="180"/>
      <c r="TUU125" s="348"/>
      <c r="TUV125" s="349"/>
      <c r="TUW125" s="347"/>
      <c r="TUX125" s="180"/>
      <c r="TUY125" s="348"/>
      <c r="TUZ125" s="349"/>
      <c r="TVA125" s="347"/>
      <c r="TVB125" s="180"/>
      <c r="TVC125" s="348"/>
      <c r="TVD125" s="349"/>
      <c r="TVE125" s="347"/>
      <c r="TVF125" s="180"/>
      <c r="TVG125" s="348"/>
      <c r="TVH125" s="349"/>
      <c r="TVI125" s="347"/>
      <c r="TVJ125" s="180"/>
      <c r="TVK125" s="348"/>
      <c r="TVL125" s="349"/>
      <c r="TVM125" s="347"/>
      <c r="TVN125" s="180"/>
      <c r="TVO125" s="348"/>
      <c r="TVP125" s="349"/>
      <c r="TVQ125" s="347"/>
      <c r="TVR125" s="180"/>
      <c r="TVS125" s="348"/>
      <c r="TVT125" s="349"/>
      <c r="TVU125" s="347"/>
      <c r="TVV125" s="180"/>
      <c r="TVW125" s="348"/>
      <c r="TVX125" s="349"/>
      <c r="TVY125" s="347"/>
      <c r="TVZ125" s="180"/>
      <c r="TWA125" s="348"/>
      <c r="TWB125" s="349"/>
      <c r="TWC125" s="347"/>
      <c r="TWD125" s="180"/>
      <c r="TWE125" s="348"/>
      <c r="TWF125" s="349"/>
      <c r="TWG125" s="347"/>
      <c r="TWH125" s="180"/>
      <c r="TWI125" s="348"/>
      <c r="TWJ125" s="349"/>
      <c r="TWK125" s="347"/>
      <c r="TWL125" s="180"/>
      <c r="TWM125" s="348"/>
      <c r="TWN125" s="349"/>
      <c r="TWO125" s="347"/>
      <c r="TWP125" s="180"/>
      <c r="TWQ125" s="348"/>
      <c r="TWR125" s="349"/>
      <c r="TWS125" s="347"/>
      <c r="TWT125" s="180"/>
      <c r="TWU125" s="348"/>
      <c r="TWV125" s="349"/>
      <c r="TWW125" s="347"/>
      <c r="TWX125" s="180"/>
      <c r="TWY125" s="348"/>
      <c r="TWZ125" s="349"/>
      <c r="TXA125" s="347"/>
      <c r="TXB125" s="180"/>
      <c r="TXC125" s="348"/>
      <c r="TXD125" s="349"/>
      <c r="TXE125" s="347"/>
      <c r="TXF125" s="180"/>
      <c r="TXG125" s="348"/>
      <c r="TXH125" s="349"/>
      <c r="TXI125" s="347"/>
      <c r="TXJ125" s="180"/>
      <c r="TXK125" s="348"/>
      <c r="TXL125" s="349"/>
      <c r="TXM125" s="347"/>
      <c r="TXN125" s="180"/>
      <c r="TXO125" s="348"/>
      <c r="TXP125" s="349"/>
      <c r="TXQ125" s="347"/>
      <c r="TXR125" s="180"/>
      <c r="TXS125" s="348"/>
      <c r="TXT125" s="349"/>
      <c r="TXU125" s="347"/>
      <c r="TXV125" s="180"/>
      <c r="TXW125" s="348"/>
      <c r="TXX125" s="349"/>
      <c r="TXY125" s="347"/>
      <c r="TXZ125" s="180"/>
      <c r="TYA125" s="348"/>
      <c r="TYB125" s="349"/>
      <c r="TYC125" s="347"/>
      <c r="TYD125" s="180"/>
      <c r="TYE125" s="348"/>
      <c r="TYF125" s="349"/>
      <c r="TYG125" s="347"/>
      <c r="TYH125" s="180"/>
      <c r="TYI125" s="348"/>
      <c r="TYJ125" s="349"/>
      <c r="TYK125" s="347"/>
      <c r="TYL125" s="180"/>
      <c r="TYM125" s="348"/>
      <c r="TYN125" s="349"/>
      <c r="TYO125" s="347"/>
      <c r="TYP125" s="180"/>
      <c r="TYQ125" s="348"/>
      <c r="TYR125" s="349"/>
      <c r="TYS125" s="347"/>
      <c r="TYT125" s="180"/>
      <c r="TYU125" s="348"/>
      <c r="TYV125" s="349"/>
      <c r="TYW125" s="347"/>
      <c r="TYX125" s="180"/>
      <c r="TYY125" s="348"/>
      <c r="TYZ125" s="349"/>
      <c r="TZA125" s="347"/>
      <c r="TZB125" s="180"/>
      <c r="TZC125" s="348"/>
      <c r="TZD125" s="349"/>
      <c r="TZE125" s="347"/>
      <c r="TZF125" s="180"/>
      <c r="TZG125" s="348"/>
      <c r="TZH125" s="349"/>
      <c r="TZI125" s="347"/>
      <c r="TZJ125" s="180"/>
      <c r="TZK125" s="348"/>
      <c r="TZL125" s="349"/>
      <c r="TZM125" s="347"/>
      <c r="TZN125" s="180"/>
      <c r="TZO125" s="348"/>
      <c r="TZP125" s="349"/>
      <c r="TZQ125" s="347"/>
      <c r="TZR125" s="180"/>
      <c r="TZS125" s="348"/>
      <c r="TZT125" s="349"/>
      <c r="TZU125" s="347"/>
      <c r="TZV125" s="180"/>
      <c r="TZW125" s="348"/>
      <c r="TZX125" s="349"/>
      <c r="TZY125" s="347"/>
      <c r="TZZ125" s="180"/>
      <c r="UAA125" s="348"/>
      <c r="UAB125" s="349"/>
      <c r="UAC125" s="347"/>
      <c r="UAD125" s="180"/>
      <c r="UAE125" s="348"/>
      <c r="UAF125" s="349"/>
      <c r="UAG125" s="347"/>
      <c r="UAH125" s="180"/>
      <c r="UAI125" s="348"/>
      <c r="UAJ125" s="349"/>
      <c r="UAK125" s="347"/>
      <c r="UAL125" s="180"/>
      <c r="UAM125" s="348"/>
      <c r="UAN125" s="349"/>
      <c r="UAO125" s="347"/>
      <c r="UAP125" s="180"/>
      <c r="UAQ125" s="348"/>
      <c r="UAR125" s="349"/>
      <c r="UAS125" s="347"/>
      <c r="UAT125" s="180"/>
      <c r="UAU125" s="348"/>
      <c r="UAV125" s="349"/>
      <c r="UAW125" s="347"/>
      <c r="UAX125" s="180"/>
      <c r="UAY125" s="348"/>
      <c r="UAZ125" s="349"/>
      <c r="UBA125" s="347"/>
      <c r="UBB125" s="180"/>
      <c r="UBC125" s="348"/>
      <c r="UBD125" s="349"/>
      <c r="UBE125" s="347"/>
      <c r="UBF125" s="180"/>
      <c r="UBG125" s="348"/>
      <c r="UBH125" s="349"/>
      <c r="UBI125" s="347"/>
      <c r="UBJ125" s="180"/>
      <c r="UBK125" s="348"/>
      <c r="UBL125" s="349"/>
      <c r="UBM125" s="347"/>
      <c r="UBN125" s="180"/>
      <c r="UBO125" s="348"/>
      <c r="UBP125" s="349"/>
      <c r="UBQ125" s="347"/>
      <c r="UBR125" s="180"/>
      <c r="UBS125" s="348"/>
      <c r="UBT125" s="349"/>
      <c r="UBU125" s="347"/>
      <c r="UBV125" s="180"/>
      <c r="UBW125" s="348"/>
      <c r="UBX125" s="349"/>
      <c r="UBY125" s="347"/>
      <c r="UBZ125" s="180"/>
      <c r="UCA125" s="348"/>
      <c r="UCB125" s="349"/>
      <c r="UCC125" s="347"/>
      <c r="UCD125" s="180"/>
      <c r="UCE125" s="348"/>
      <c r="UCF125" s="349"/>
      <c r="UCG125" s="347"/>
      <c r="UCH125" s="180"/>
      <c r="UCI125" s="348"/>
      <c r="UCJ125" s="349"/>
      <c r="UCK125" s="347"/>
      <c r="UCL125" s="180"/>
      <c r="UCM125" s="348"/>
      <c r="UCN125" s="349"/>
      <c r="UCO125" s="347"/>
      <c r="UCP125" s="180"/>
      <c r="UCQ125" s="348"/>
      <c r="UCR125" s="349"/>
      <c r="UCS125" s="347"/>
      <c r="UCT125" s="180"/>
      <c r="UCU125" s="348"/>
      <c r="UCV125" s="349"/>
      <c r="UCW125" s="347"/>
      <c r="UCX125" s="180"/>
      <c r="UCY125" s="348"/>
      <c r="UCZ125" s="349"/>
      <c r="UDA125" s="347"/>
      <c r="UDB125" s="180"/>
      <c r="UDC125" s="348"/>
      <c r="UDD125" s="349"/>
      <c r="UDE125" s="347"/>
      <c r="UDF125" s="180"/>
      <c r="UDG125" s="348"/>
      <c r="UDH125" s="349"/>
      <c r="UDI125" s="347"/>
      <c r="UDJ125" s="180"/>
      <c r="UDK125" s="348"/>
      <c r="UDL125" s="349"/>
      <c r="UDM125" s="347"/>
      <c r="UDN125" s="180"/>
      <c r="UDO125" s="348"/>
      <c r="UDP125" s="349"/>
      <c r="UDQ125" s="347"/>
      <c r="UDR125" s="180"/>
      <c r="UDS125" s="348"/>
      <c r="UDT125" s="349"/>
      <c r="UDU125" s="347"/>
      <c r="UDV125" s="180"/>
      <c r="UDW125" s="348"/>
      <c r="UDX125" s="349"/>
      <c r="UDY125" s="347"/>
      <c r="UDZ125" s="180"/>
      <c r="UEA125" s="348"/>
      <c r="UEB125" s="349"/>
      <c r="UEC125" s="347"/>
      <c r="UED125" s="180"/>
      <c r="UEE125" s="348"/>
      <c r="UEF125" s="349"/>
      <c r="UEG125" s="347"/>
      <c r="UEH125" s="180"/>
      <c r="UEI125" s="348"/>
      <c r="UEJ125" s="349"/>
      <c r="UEK125" s="347"/>
      <c r="UEL125" s="180"/>
      <c r="UEM125" s="348"/>
      <c r="UEN125" s="349"/>
      <c r="UEO125" s="347"/>
      <c r="UEP125" s="180"/>
      <c r="UEQ125" s="348"/>
      <c r="UER125" s="349"/>
      <c r="UES125" s="347"/>
      <c r="UET125" s="180"/>
      <c r="UEU125" s="348"/>
      <c r="UEV125" s="349"/>
      <c r="UEW125" s="347"/>
      <c r="UEX125" s="180"/>
      <c r="UEY125" s="348"/>
      <c r="UEZ125" s="349"/>
      <c r="UFA125" s="347"/>
      <c r="UFB125" s="180"/>
      <c r="UFC125" s="348"/>
      <c r="UFD125" s="349"/>
      <c r="UFE125" s="347"/>
      <c r="UFF125" s="180"/>
      <c r="UFG125" s="348"/>
      <c r="UFH125" s="349"/>
      <c r="UFI125" s="347"/>
      <c r="UFJ125" s="180"/>
      <c r="UFK125" s="348"/>
      <c r="UFL125" s="349"/>
      <c r="UFM125" s="347"/>
      <c r="UFN125" s="180"/>
      <c r="UFO125" s="348"/>
      <c r="UFP125" s="349"/>
      <c r="UFQ125" s="347"/>
      <c r="UFR125" s="180"/>
      <c r="UFS125" s="348"/>
      <c r="UFT125" s="349"/>
      <c r="UFU125" s="347"/>
      <c r="UFV125" s="180"/>
      <c r="UFW125" s="348"/>
      <c r="UFX125" s="349"/>
      <c r="UFY125" s="347"/>
      <c r="UFZ125" s="180"/>
      <c r="UGA125" s="348"/>
      <c r="UGB125" s="349"/>
      <c r="UGC125" s="347"/>
      <c r="UGD125" s="180"/>
      <c r="UGE125" s="348"/>
      <c r="UGF125" s="349"/>
      <c r="UGG125" s="347"/>
      <c r="UGH125" s="180"/>
      <c r="UGI125" s="348"/>
      <c r="UGJ125" s="349"/>
      <c r="UGK125" s="347"/>
      <c r="UGL125" s="180"/>
      <c r="UGM125" s="348"/>
      <c r="UGN125" s="349"/>
      <c r="UGO125" s="347"/>
      <c r="UGP125" s="180"/>
      <c r="UGQ125" s="348"/>
      <c r="UGR125" s="349"/>
      <c r="UGS125" s="347"/>
      <c r="UGT125" s="180"/>
      <c r="UGU125" s="348"/>
      <c r="UGV125" s="349"/>
      <c r="UGW125" s="347"/>
      <c r="UGX125" s="180"/>
      <c r="UGY125" s="348"/>
      <c r="UGZ125" s="349"/>
      <c r="UHA125" s="347"/>
      <c r="UHB125" s="180"/>
      <c r="UHC125" s="348"/>
      <c r="UHD125" s="349"/>
      <c r="UHE125" s="347"/>
      <c r="UHF125" s="180"/>
      <c r="UHG125" s="348"/>
      <c r="UHH125" s="349"/>
      <c r="UHI125" s="347"/>
      <c r="UHJ125" s="180"/>
      <c r="UHK125" s="348"/>
      <c r="UHL125" s="349"/>
      <c r="UHM125" s="347"/>
      <c r="UHN125" s="180"/>
      <c r="UHO125" s="348"/>
      <c r="UHP125" s="349"/>
      <c r="UHQ125" s="347"/>
      <c r="UHR125" s="180"/>
      <c r="UHS125" s="348"/>
      <c r="UHT125" s="349"/>
      <c r="UHU125" s="347"/>
      <c r="UHV125" s="180"/>
      <c r="UHW125" s="348"/>
      <c r="UHX125" s="349"/>
      <c r="UHY125" s="347"/>
      <c r="UHZ125" s="180"/>
      <c r="UIA125" s="348"/>
      <c r="UIB125" s="349"/>
      <c r="UIC125" s="347"/>
      <c r="UID125" s="180"/>
      <c r="UIE125" s="348"/>
      <c r="UIF125" s="349"/>
      <c r="UIG125" s="347"/>
      <c r="UIH125" s="180"/>
      <c r="UII125" s="348"/>
      <c r="UIJ125" s="349"/>
      <c r="UIK125" s="347"/>
      <c r="UIL125" s="180"/>
      <c r="UIM125" s="348"/>
      <c r="UIN125" s="349"/>
      <c r="UIO125" s="347"/>
      <c r="UIP125" s="180"/>
      <c r="UIQ125" s="348"/>
      <c r="UIR125" s="349"/>
      <c r="UIS125" s="347"/>
      <c r="UIT125" s="180"/>
      <c r="UIU125" s="348"/>
      <c r="UIV125" s="349"/>
      <c r="UIW125" s="347"/>
      <c r="UIX125" s="180"/>
      <c r="UIY125" s="348"/>
      <c r="UIZ125" s="349"/>
      <c r="UJA125" s="347"/>
      <c r="UJB125" s="180"/>
      <c r="UJC125" s="348"/>
      <c r="UJD125" s="349"/>
      <c r="UJE125" s="347"/>
      <c r="UJF125" s="180"/>
      <c r="UJG125" s="348"/>
      <c r="UJH125" s="349"/>
      <c r="UJI125" s="347"/>
      <c r="UJJ125" s="180"/>
      <c r="UJK125" s="348"/>
      <c r="UJL125" s="349"/>
      <c r="UJM125" s="347"/>
      <c r="UJN125" s="180"/>
      <c r="UJO125" s="348"/>
      <c r="UJP125" s="349"/>
      <c r="UJQ125" s="347"/>
      <c r="UJR125" s="180"/>
      <c r="UJS125" s="348"/>
      <c r="UJT125" s="349"/>
      <c r="UJU125" s="347"/>
      <c r="UJV125" s="180"/>
      <c r="UJW125" s="348"/>
      <c r="UJX125" s="349"/>
      <c r="UJY125" s="347"/>
      <c r="UJZ125" s="180"/>
      <c r="UKA125" s="348"/>
      <c r="UKB125" s="349"/>
      <c r="UKC125" s="347"/>
      <c r="UKD125" s="180"/>
      <c r="UKE125" s="348"/>
      <c r="UKF125" s="349"/>
      <c r="UKG125" s="347"/>
      <c r="UKH125" s="180"/>
      <c r="UKI125" s="348"/>
      <c r="UKJ125" s="349"/>
      <c r="UKK125" s="347"/>
      <c r="UKL125" s="180"/>
      <c r="UKM125" s="348"/>
      <c r="UKN125" s="349"/>
      <c r="UKO125" s="347"/>
      <c r="UKP125" s="180"/>
      <c r="UKQ125" s="348"/>
      <c r="UKR125" s="349"/>
      <c r="UKS125" s="347"/>
      <c r="UKT125" s="180"/>
      <c r="UKU125" s="348"/>
      <c r="UKV125" s="349"/>
      <c r="UKW125" s="347"/>
      <c r="UKX125" s="180"/>
      <c r="UKY125" s="348"/>
      <c r="UKZ125" s="349"/>
      <c r="ULA125" s="347"/>
      <c r="ULB125" s="180"/>
      <c r="ULC125" s="348"/>
      <c r="ULD125" s="349"/>
      <c r="ULE125" s="347"/>
      <c r="ULF125" s="180"/>
      <c r="ULG125" s="348"/>
      <c r="ULH125" s="349"/>
      <c r="ULI125" s="347"/>
      <c r="ULJ125" s="180"/>
      <c r="ULK125" s="348"/>
      <c r="ULL125" s="349"/>
      <c r="ULM125" s="347"/>
      <c r="ULN125" s="180"/>
      <c r="ULO125" s="348"/>
      <c r="ULP125" s="349"/>
      <c r="ULQ125" s="347"/>
      <c r="ULR125" s="180"/>
      <c r="ULS125" s="348"/>
      <c r="ULT125" s="349"/>
      <c r="ULU125" s="347"/>
      <c r="ULV125" s="180"/>
      <c r="ULW125" s="348"/>
      <c r="ULX125" s="349"/>
      <c r="ULY125" s="347"/>
      <c r="ULZ125" s="180"/>
      <c r="UMA125" s="348"/>
      <c r="UMB125" s="349"/>
      <c r="UMC125" s="347"/>
      <c r="UMD125" s="180"/>
      <c r="UME125" s="348"/>
      <c r="UMF125" s="349"/>
      <c r="UMG125" s="347"/>
      <c r="UMH125" s="180"/>
      <c r="UMI125" s="348"/>
      <c r="UMJ125" s="349"/>
      <c r="UMK125" s="347"/>
      <c r="UML125" s="180"/>
      <c r="UMM125" s="348"/>
      <c r="UMN125" s="349"/>
      <c r="UMO125" s="347"/>
      <c r="UMP125" s="180"/>
      <c r="UMQ125" s="348"/>
      <c r="UMR125" s="349"/>
      <c r="UMS125" s="347"/>
      <c r="UMT125" s="180"/>
      <c r="UMU125" s="348"/>
      <c r="UMV125" s="349"/>
      <c r="UMW125" s="347"/>
      <c r="UMX125" s="180"/>
      <c r="UMY125" s="348"/>
      <c r="UMZ125" s="349"/>
      <c r="UNA125" s="347"/>
      <c r="UNB125" s="180"/>
      <c r="UNC125" s="348"/>
      <c r="UND125" s="349"/>
      <c r="UNE125" s="347"/>
      <c r="UNF125" s="180"/>
      <c r="UNG125" s="348"/>
      <c r="UNH125" s="349"/>
      <c r="UNI125" s="347"/>
      <c r="UNJ125" s="180"/>
      <c r="UNK125" s="348"/>
      <c r="UNL125" s="349"/>
      <c r="UNM125" s="347"/>
      <c r="UNN125" s="180"/>
      <c r="UNO125" s="348"/>
      <c r="UNP125" s="349"/>
      <c r="UNQ125" s="347"/>
      <c r="UNR125" s="180"/>
      <c r="UNS125" s="348"/>
      <c r="UNT125" s="349"/>
      <c r="UNU125" s="347"/>
      <c r="UNV125" s="180"/>
      <c r="UNW125" s="348"/>
      <c r="UNX125" s="349"/>
      <c r="UNY125" s="347"/>
      <c r="UNZ125" s="180"/>
      <c r="UOA125" s="348"/>
      <c r="UOB125" s="349"/>
      <c r="UOC125" s="347"/>
      <c r="UOD125" s="180"/>
      <c r="UOE125" s="348"/>
      <c r="UOF125" s="349"/>
      <c r="UOG125" s="347"/>
      <c r="UOH125" s="180"/>
      <c r="UOI125" s="348"/>
      <c r="UOJ125" s="349"/>
      <c r="UOK125" s="347"/>
      <c r="UOL125" s="180"/>
      <c r="UOM125" s="348"/>
      <c r="UON125" s="349"/>
      <c r="UOO125" s="347"/>
      <c r="UOP125" s="180"/>
      <c r="UOQ125" s="348"/>
      <c r="UOR125" s="349"/>
      <c r="UOS125" s="347"/>
      <c r="UOT125" s="180"/>
      <c r="UOU125" s="348"/>
      <c r="UOV125" s="349"/>
      <c r="UOW125" s="347"/>
      <c r="UOX125" s="180"/>
      <c r="UOY125" s="348"/>
      <c r="UOZ125" s="349"/>
      <c r="UPA125" s="347"/>
      <c r="UPB125" s="180"/>
      <c r="UPC125" s="348"/>
      <c r="UPD125" s="349"/>
      <c r="UPE125" s="347"/>
      <c r="UPF125" s="180"/>
      <c r="UPG125" s="348"/>
      <c r="UPH125" s="349"/>
      <c r="UPI125" s="347"/>
      <c r="UPJ125" s="180"/>
      <c r="UPK125" s="348"/>
      <c r="UPL125" s="349"/>
      <c r="UPM125" s="347"/>
      <c r="UPN125" s="180"/>
      <c r="UPO125" s="348"/>
      <c r="UPP125" s="349"/>
      <c r="UPQ125" s="347"/>
      <c r="UPR125" s="180"/>
      <c r="UPS125" s="348"/>
      <c r="UPT125" s="349"/>
      <c r="UPU125" s="347"/>
      <c r="UPV125" s="180"/>
      <c r="UPW125" s="348"/>
      <c r="UPX125" s="349"/>
      <c r="UPY125" s="347"/>
      <c r="UPZ125" s="180"/>
      <c r="UQA125" s="348"/>
      <c r="UQB125" s="349"/>
      <c r="UQC125" s="347"/>
      <c r="UQD125" s="180"/>
      <c r="UQE125" s="348"/>
      <c r="UQF125" s="349"/>
      <c r="UQG125" s="347"/>
      <c r="UQH125" s="180"/>
      <c r="UQI125" s="348"/>
      <c r="UQJ125" s="349"/>
      <c r="UQK125" s="347"/>
      <c r="UQL125" s="180"/>
      <c r="UQM125" s="348"/>
      <c r="UQN125" s="349"/>
      <c r="UQO125" s="347"/>
      <c r="UQP125" s="180"/>
      <c r="UQQ125" s="348"/>
      <c r="UQR125" s="349"/>
      <c r="UQS125" s="347"/>
      <c r="UQT125" s="180"/>
      <c r="UQU125" s="348"/>
      <c r="UQV125" s="349"/>
      <c r="UQW125" s="347"/>
      <c r="UQX125" s="180"/>
      <c r="UQY125" s="348"/>
      <c r="UQZ125" s="349"/>
      <c r="URA125" s="347"/>
      <c r="URB125" s="180"/>
      <c r="URC125" s="348"/>
      <c r="URD125" s="349"/>
      <c r="URE125" s="347"/>
      <c r="URF125" s="180"/>
      <c r="URG125" s="348"/>
      <c r="URH125" s="349"/>
      <c r="URI125" s="347"/>
      <c r="URJ125" s="180"/>
      <c r="URK125" s="348"/>
      <c r="URL125" s="349"/>
      <c r="URM125" s="347"/>
      <c r="URN125" s="180"/>
      <c r="URO125" s="348"/>
      <c r="URP125" s="349"/>
      <c r="URQ125" s="347"/>
      <c r="URR125" s="180"/>
      <c r="URS125" s="348"/>
      <c r="URT125" s="349"/>
      <c r="URU125" s="347"/>
      <c r="URV125" s="180"/>
      <c r="URW125" s="348"/>
      <c r="URX125" s="349"/>
      <c r="URY125" s="347"/>
      <c r="URZ125" s="180"/>
      <c r="USA125" s="348"/>
      <c r="USB125" s="349"/>
      <c r="USC125" s="347"/>
      <c r="USD125" s="180"/>
      <c r="USE125" s="348"/>
      <c r="USF125" s="349"/>
      <c r="USG125" s="347"/>
      <c r="USH125" s="180"/>
      <c r="USI125" s="348"/>
      <c r="USJ125" s="349"/>
      <c r="USK125" s="347"/>
      <c r="USL125" s="180"/>
      <c r="USM125" s="348"/>
      <c r="USN125" s="349"/>
      <c r="USO125" s="347"/>
      <c r="USP125" s="180"/>
      <c r="USQ125" s="348"/>
      <c r="USR125" s="349"/>
      <c r="USS125" s="347"/>
      <c r="UST125" s="180"/>
      <c r="USU125" s="348"/>
      <c r="USV125" s="349"/>
      <c r="USW125" s="347"/>
      <c r="USX125" s="180"/>
      <c r="USY125" s="348"/>
      <c r="USZ125" s="349"/>
      <c r="UTA125" s="347"/>
      <c r="UTB125" s="180"/>
      <c r="UTC125" s="348"/>
      <c r="UTD125" s="349"/>
      <c r="UTE125" s="347"/>
      <c r="UTF125" s="180"/>
      <c r="UTG125" s="348"/>
      <c r="UTH125" s="349"/>
      <c r="UTI125" s="347"/>
      <c r="UTJ125" s="180"/>
      <c r="UTK125" s="348"/>
      <c r="UTL125" s="349"/>
      <c r="UTM125" s="347"/>
      <c r="UTN125" s="180"/>
      <c r="UTO125" s="348"/>
      <c r="UTP125" s="349"/>
      <c r="UTQ125" s="347"/>
      <c r="UTR125" s="180"/>
      <c r="UTS125" s="348"/>
      <c r="UTT125" s="349"/>
      <c r="UTU125" s="347"/>
      <c r="UTV125" s="180"/>
      <c r="UTW125" s="348"/>
      <c r="UTX125" s="349"/>
      <c r="UTY125" s="347"/>
      <c r="UTZ125" s="180"/>
      <c r="UUA125" s="348"/>
      <c r="UUB125" s="349"/>
      <c r="UUC125" s="347"/>
      <c r="UUD125" s="180"/>
      <c r="UUE125" s="348"/>
      <c r="UUF125" s="349"/>
      <c r="UUG125" s="347"/>
      <c r="UUH125" s="180"/>
      <c r="UUI125" s="348"/>
      <c r="UUJ125" s="349"/>
      <c r="UUK125" s="347"/>
      <c r="UUL125" s="180"/>
      <c r="UUM125" s="348"/>
      <c r="UUN125" s="349"/>
      <c r="UUO125" s="347"/>
      <c r="UUP125" s="180"/>
      <c r="UUQ125" s="348"/>
      <c r="UUR125" s="349"/>
      <c r="UUS125" s="347"/>
      <c r="UUT125" s="180"/>
      <c r="UUU125" s="348"/>
      <c r="UUV125" s="349"/>
      <c r="UUW125" s="347"/>
      <c r="UUX125" s="180"/>
      <c r="UUY125" s="348"/>
      <c r="UUZ125" s="349"/>
      <c r="UVA125" s="347"/>
      <c r="UVB125" s="180"/>
      <c r="UVC125" s="348"/>
      <c r="UVD125" s="349"/>
      <c r="UVE125" s="347"/>
      <c r="UVF125" s="180"/>
      <c r="UVG125" s="348"/>
      <c r="UVH125" s="349"/>
      <c r="UVI125" s="347"/>
      <c r="UVJ125" s="180"/>
      <c r="UVK125" s="348"/>
      <c r="UVL125" s="349"/>
      <c r="UVM125" s="347"/>
      <c r="UVN125" s="180"/>
      <c r="UVO125" s="348"/>
      <c r="UVP125" s="349"/>
      <c r="UVQ125" s="347"/>
      <c r="UVR125" s="180"/>
      <c r="UVS125" s="348"/>
      <c r="UVT125" s="349"/>
      <c r="UVU125" s="347"/>
      <c r="UVV125" s="180"/>
      <c r="UVW125" s="348"/>
      <c r="UVX125" s="349"/>
      <c r="UVY125" s="347"/>
      <c r="UVZ125" s="180"/>
      <c r="UWA125" s="348"/>
      <c r="UWB125" s="349"/>
      <c r="UWC125" s="347"/>
      <c r="UWD125" s="180"/>
      <c r="UWE125" s="348"/>
      <c r="UWF125" s="349"/>
      <c r="UWG125" s="347"/>
      <c r="UWH125" s="180"/>
      <c r="UWI125" s="348"/>
      <c r="UWJ125" s="349"/>
      <c r="UWK125" s="347"/>
      <c r="UWL125" s="180"/>
      <c r="UWM125" s="348"/>
      <c r="UWN125" s="349"/>
      <c r="UWO125" s="347"/>
      <c r="UWP125" s="180"/>
      <c r="UWQ125" s="348"/>
      <c r="UWR125" s="349"/>
      <c r="UWS125" s="347"/>
      <c r="UWT125" s="180"/>
      <c r="UWU125" s="348"/>
      <c r="UWV125" s="349"/>
      <c r="UWW125" s="347"/>
      <c r="UWX125" s="180"/>
      <c r="UWY125" s="348"/>
      <c r="UWZ125" s="349"/>
      <c r="UXA125" s="347"/>
      <c r="UXB125" s="180"/>
      <c r="UXC125" s="348"/>
      <c r="UXD125" s="349"/>
      <c r="UXE125" s="347"/>
      <c r="UXF125" s="180"/>
      <c r="UXG125" s="348"/>
      <c r="UXH125" s="349"/>
      <c r="UXI125" s="347"/>
      <c r="UXJ125" s="180"/>
      <c r="UXK125" s="348"/>
      <c r="UXL125" s="349"/>
      <c r="UXM125" s="347"/>
      <c r="UXN125" s="180"/>
      <c r="UXO125" s="348"/>
      <c r="UXP125" s="349"/>
      <c r="UXQ125" s="347"/>
      <c r="UXR125" s="180"/>
      <c r="UXS125" s="348"/>
      <c r="UXT125" s="349"/>
      <c r="UXU125" s="347"/>
      <c r="UXV125" s="180"/>
      <c r="UXW125" s="348"/>
      <c r="UXX125" s="349"/>
      <c r="UXY125" s="347"/>
      <c r="UXZ125" s="180"/>
      <c r="UYA125" s="348"/>
      <c r="UYB125" s="349"/>
      <c r="UYC125" s="347"/>
      <c r="UYD125" s="180"/>
      <c r="UYE125" s="348"/>
      <c r="UYF125" s="349"/>
      <c r="UYG125" s="347"/>
      <c r="UYH125" s="180"/>
      <c r="UYI125" s="348"/>
      <c r="UYJ125" s="349"/>
      <c r="UYK125" s="347"/>
      <c r="UYL125" s="180"/>
      <c r="UYM125" s="348"/>
      <c r="UYN125" s="349"/>
      <c r="UYO125" s="347"/>
      <c r="UYP125" s="180"/>
      <c r="UYQ125" s="348"/>
      <c r="UYR125" s="349"/>
      <c r="UYS125" s="347"/>
      <c r="UYT125" s="180"/>
      <c r="UYU125" s="348"/>
      <c r="UYV125" s="349"/>
      <c r="UYW125" s="347"/>
      <c r="UYX125" s="180"/>
      <c r="UYY125" s="348"/>
      <c r="UYZ125" s="349"/>
      <c r="UZA125" s="347"/>
      <c r="UZB125" s="180"/>
      <c r="UZC125" s="348"/>
      <c r="UZD125" s="349"/>
      <c r="UZE125" s="347"/>
      <c r="UZF125" s="180"/>
      <c r="UZG125" s="348"/>
      <c r="UZH125" s="349"/>
      <c r="UZI125" s="347"/>
      <c r="UZJ125" s="180"/>
      <c r="UZK125" s="348"/>
      <c r="UZL125" s="349"/>
      <c r="UZM125" s="347"/>
      <c r="UZN125" s="180"/>
      <c r="UZO125" s="348"/>
      <c r="UZP125" s="349"/>
      <c r="UZQ125" s="347"/>
      <c r="UZR125" s="180"/>
      <c r="UZS125" s="348"/>
      <c r="UZT125" s="349"/>
      <c r="UZU125" s="347"/>
      <c r="UZV125" s="180"/>
      <c r="UZW125" s="348"/>
      <c r="UZX125" s="349"/>
      <c r="UZY125" s="347"/>
      <c r="UZZ125" s="180"/>
      <c r="VAA125" s="348"/>
      <c r="VAB125" s="349"/>
      <c r="VAC125" s="347"/>
      <c r="VAD125" s="180"/>
      <c r="VAE125" s="348"/>
      <c r="VAF125" s="349"/>
      <c r="VAG125" s="347"/>
      <c r="VAH125" s="180"/>
      <c r="VAI125" s="348"/>
      <c r="VAJ125" s="349"/>
      <c r="VAK125" s="347"/>
      <c r="VAL125" s="180"/>
      <c r="VAM125" s="348"/>
      <c r="VAN125" s="349"/>
      <c r="VAO125" s="347"/>
      <c r="VAP125" s="180"/>
      <c r="VAQ125" s="348"/>
      <c r="VAR125" s="349"/>
      <c r="VAS125" s="347"/>
      <c r="VAT125" s="180"/>
      <c r="VAU125" s="348"/>
      <c r="VAV125" s="349"/>
      <c r="VAW125" s="347"/>
      <c r="VAX125" s="180"/>
      <c r="VAY125" s="348"/>
      <c r="VAZ125" s="349"/>
      <c r="VBA125" s="347"/>
      <c r="VBB125" s="180"/>
      <c r="VBC125" s="348"/>
      <c r="VBD125" s="349"/>
      <c r="VBE125" s="347"/>
      <c r="VBF125" s="180"/>
      <c r="VBG125" s="348"/>
      <c r="VBH125" s="349"/>
      <c r="VBI125" s="347"/>
      <c r="VBJ125" s="180"/>
      <c r="VBK125" s="348"/>
      <c r="VBL125" s="349"/>
      <c r="VBM125" s="347"/>
      <c r="VBN125" s="180"/>
      <c r="VBO125" s="348"/>
      <c r="VBP125" s="349"/>
      <c r="VBQ125" s="347"/>
      <c r="VBR125" s="180"/>
      <c r="VBS125" s="348"/>
      <c r="VBT125" s="349"/>
      <c r="VBU125" s="347"/>
      <c r="VBV125" s="180"/>
      <c r="VBW125" s="348"/>
      <c r="VBX125" s="349"/>
      <c r="VBY125" s="347"/>
      <c r="VBZ125" s="180"/>
      <c r="VCA125" s="348"/>
      <c r="VCB125" s="349"/>
      <c r="VCC125" s="347"/>
      <c r="VCD125" s="180"/>
      <c r="VCE125" s="348"/>
      <c r="VCF125" s="349"/>
      <c r="VCG125" s="347"/>
      <c r="VCH125" s="180"/>
      <c r="VCI125" s="348"/>
      <c r="VCJ125" s="349"/>
      <c r="VCK125" s="347"/>
      <c r="VCL125" s="180"/>
      <c r="VCM125" s="348"/>
      <c r="VCN125" s="349"/>
      <c r="VCO125" s="347"/>
      <c r="VCP125" s="180"/>
      <c r="VCQ125" s="348"/>
      <c r="VCR125" s="349"/>
      <c r="VCS125" s="347"/>
      <c r="VCT125" s="180"/>
      <c r="VCU125" s="348"/>
      <c r="VCV125" s="349"/>
      <c r="VCW125" s="347"/>
      <c r="VCX125" s="180"/>
      <c r="VCY125" s="348"/>
      <c r="VCZ125" s="349"/>
      <c r="VDA125" s="347"/>
      <c r="VDB125" s="180"/>
      <c r="VDC125" s="348"/>
      <c r="VDD125" s="349"/>
      <c r="VDE125" s="347"/>
      <c r="VDF125" s="180"/>
      <c r="VDG125" s="348"/>
      <c r="VDH125" s="349"/>
      <c r="VDI125" s="347"/>
      <c r="VDJ125" s="180"/>
      <c r="VDK125" s="348"/>
      <c r="VDL125" s="349"/>
      <c r="VDM125" s="347"/>
      <c r="VDN125" s="180"/>
      <c r="VDO125" s="348"/>
      <c r="VDP125" s="349"/>
      <c r="VDQ125" s="347"/>
      <c r="VDR125" s="180"/>
      <c r="VDS125" s="348"/>
      <c r="VDT125" s="349"/>
      <c r="VDU125" s="347"/>
      <c r="VDV125" s="180"/>
      <c r="VDW125" s="348"/>
      <c r="VDX125" s="349"/>
      <c r="VDY125" s="347"/>
      <c r="VDZ125" s="180"/>
      <c r="VEA125" s="348"/>
      <c r="VEB125" s="349"/>
      <c r="VEC125" s="347"/>
      <c r="VED125" s="180"/>
      <c r="VEE125" s="348"/>
      <c r="VEF125" s="349"/>
      <c r="VEG125" s="347"/>
      <c r="VEH125" s="180"/>
      <c r="VEI125" s="348"/>
      <c r="VEJ125" s="349"/>
      <c r="VEK125" s="347"/>
      <c r="VEL125" s="180"/>
      <c r="VEM125" s="348"/>
      <c r="VEN125" s="349"/>
      <c r="VEO125" s="347"/>
      <c r="VEP125" s="180"/>
      <c r="VEQ125" s="348"/>
      <c r="VER125" s="349"/>
      <c r="VES125" s="347"/>
      <c r="VET125" s="180"/>
      <c r="VEU125" s="348"/>
      <c r="VEV125" s="349"/>
      <c r="VEW125" s="347"/>
      <c r="VEX125" s="180"/>
      <c r="VEY125" s="348"/>
      <c r="VEZ125" s="349"/>
      <c r="VFA125" s="347"/>
      <c r="VFB125" s="180"/>
      <c r="VFC125" s="348"/>
      <c r="VFD125" s="349"/>
      <c r="VFE125" s="347"/>
      <c r="VFF125" s="180"/>
      <c r="VFG125" s="348"/>
      <c r="VFH125" s="349"/>
      <c r="VFI125" s="347"/>
      <c r="VFJ125" s="180"/>
      <c r="VFK125" s="348"/>
      <c r="VFL125" s="349"/>
      <c r="VFM125" s="347"/>
      <c r="VFN125" s="180"/>
      <c r="VFO125" s="348"/>
      <c r="VFP125" s="349"/>
      <c r="VFQ125" s="347"/>
      <c r="VFR125" s="180"/>
      <c r="VFS125" s="348"/>
      <c r="VFT125" s="349"/>
      <c r="VFU125" s="347"/>
      <c r="VFV125" s="180"/>
      <c r="VFW125" s="348"/>
      <c r="VFX125" s="349"/>
      <c r="VFY125" s="347"/>
      <c r="VFZ125" s="180"/>
      <c r="VGA125" s="348"/>
      <c r="VGB125" s="349"/>
      <c r="VGC125" s="347"/>
      <c r="VGD125" s="180"/>
      <c r="VGE125" s="348"/>
      <c r="VGF125" s="349"/>
      <c r="VGG125" s="347"/>
      <c r="VGH125" s="180"/>
      <c r="VGI125" s="348"/>
      <c r="VGJ125" s="349"/>
      <c r="VGK125" s="347"/>
      <c r="VGL125" s="180"/>
      <c r="VGM125" s="348"/>
      <c r="VGN125" s="349"/>
      <c r="VGO125" s="347"/>
      <c r="VGP125" s="180"/>
      <c r="VGQ125" s="348"/>
      <c r="VGR125" s="349"/>
      <c r="VGS125" s="347"/>
      <c r="VGT125" s="180"/>
      <c r="VGU125" s="348"/>
      <c r="VGV125" s="349"/>
      <c r="VGW125" s="347"/>
      <c r="VGX125" s="180"/>
      <c r="VGY125" s="348"/>
      <c r="VGZ125" s="349"/>
      <c r="VHA125" s="347"/>
      <c r="VHB125" s="180"/>
      <c r="VHC125" s="348"/>
      <c r="VHD125" s="349"/>
      <c r="VHE125" s="347"/>
      <c r="VHF125" s="180"/>
      <c r="VHG125" s="348"/>
      <c r="VHH125" s="349"/>
      <c r="VHI125" s="347"/>
      <c r="VHJ125" s="180"/>
      <c r="VHK125" s="348"/>
      <c r="VHL125" s="349"/>
      <c r="VHM125" s="347"/>
      <c r="VHN125" s="180"/>
      <c r="VHO125" s="348"/>
      <c r="VHP125" s="349"/>
      <c r="VHQ125" s="347"/>
      <c r="VHR125" s="180"/>
      <c r="VHS125" s="348"/>
      <c r="VHT125" s="349"/>
      <c r="VHU125" s="347"/>
      <c r="VHV125" s="180"/>
      <c r="VHW125" s="348"/>
      <c r="VHX125" s="349"/>
      <c r="VHY125" s="347"/>
      <c r="VHZ125" s="180"/>
      <c r="VIA125" s="348"/>
      <c r="VIB125" s="349"/>
      <c r="VIC125" s="347"/>
      <c r="VID125" s="180"/>
      <c r="VIE125" s="348"/>
      <c r="VIF125" s="349"/>
      <c r="VIG125" s="347"/>
      <c r="VIH125" s="180"/>
      <c r="VII125" s="348"/>
      <c r="VIJ125" s="349"/>
      <c r="VIK125" s="347"/>
      <c r="VIL125" s="180"/>
      <c r="VIM125" s="348"/>
      <c r="VIN125" s="349"/>
      <c r="VIO125" s="347"/>
      <c r="VIP125" s="180"/>
      <c r="VIQ125" s="348"/>
      <c r="VIR125" s="349"/>
      <c r="VIS125" s="347"/>
      <c r="VIT125" s="180"/>
      <c r="VIU125" s="348"/>
      <c r="VIV125" s="349"/>
      <c r="VIW125" s="347"/>
      <c r="VIX125" s="180"/>
      <c r="VIY125" s="348"/>
      <c r="VIZ125" s="349"/>
      <c r="VJA125" s="347"/>
      <c r="VJB125" s="180"/>
      <c r="VJC125" s="348"/>
      <c r="VJD125" s="349"/>
      <c r="VJE125" s="347"/>
      <c r="VJF125" s="180"/>
      <c r="VJG125" s="348"/>
      <c r="VJH125" s="349"/>
      <c r="VJI125" s="347"/>
      <c r="VJJ125" s="180"/>
      <c r="VJK125" s="348"/>
      <c r="VJL125" s="349"/>
      <c r="VJM125" s="347"/>
      <c r="VJN125" s="180"/>
      <c r="VJO125" s="348"/>
      <c r="VJP125" s="349"/>
      <c r="VJQ125" s="347"/>
      <c r="VJR125" s="180"/>
      <c r="VJS125" s="348"/>
      <c r="VJT125" s="349"/>
      <c r="VJU125" s="347"/>
      <c r="VJV125" s="180"/>
      <c r="VJW125" s="348"/>
      <c r="VJX125" s="349"/>
      <c r="VJY125" s="347"/>
      <c r="VJZ125" s="180"/>
      <c r="VKA125" s="348"/>
      <c r="VKB125" s="349"/>
      <c r="VKC125" s="347"/>
      <c r="VKD125" s="180"/>
      <c r="VKE125" s="348"/>
      <c r="VKF125" s="349"/>
      <c r="VKG125" s="347"/>
      <c r="VKH125" s="180"/>
      <c r="VKI125" s="348"/>
      <c r="VKJ125" s="349"/>
      <c r="VKK125" s="347"/>
      <c r="VKL125" s="180"/>
      <c r="VKM125" s="348"/>
      <c r="VKN125" s="349"/>
      <c r="VKO125" s="347"/>
      <c r="VKP125" s="180"/>
      <c r="VKQ125" s="348"/>
      <c r="VKR125" s="349"/>
      <c r="VKS125" s="347"/>
      <c r="VKT125" s="180"/>
      <c r="VKU125" s="348"/>
      <c r="VKV125" s="349"/>
      <c r="VKW125" s="347"/>
      <c r="VKX125" s="180"/>
      <c r="VKY125" s="348"/>
      <c r="VKZ125" s="349"/>
      <c r="VLA125" s="347"/>
      <c r="VLB125" s="180"/>
      <c r="VLC125" s="348"/>
      <c r="VLD125" s="349"/>
      <c r="VLE125" s="347"/>
      <c r="VLF125" s="180"/>
      <c r="VLG125" s="348"/>
      <c r="VLH125" s="349"/>
      <c r="VLI125" s="347"/>
      <c r="VLJ125" s="180"/>
      <c r="VLK125" s="348"/>
      <c r="VLL125" s="349"/>
      <c r="VLM125" s="347"/>
      <c r="VLN125" s="180"/>
      <c r="VLO125" s="348"/>
      <c r="VLP125" s="349"/>
      <c r="VLQ125" s="347"/>
      <c r="VLR125" s="180"/>
      <c r="VLS125" s="348"/>
      <c r="VLT125" s="349"/>
      <c r="VLU125" s="347"/>
      <c r="VLV125" s="180"/>
      <c r="VLW125" s="348"/>
      <c r="VLX125" s="349"/>
      <c r="VLY125" s="347"/>
      <c r="VLZ125" s="180"/>
      <c r="VMA125" s="348"/>
      <c r="VMB125" s="349"/>
      <c r="VMC125" s="347"/>
      <c r="VMD125" s="180"/>
      <c r="VME125" s="348"/>
      <c r="VMF125" s="349"/>
      <c r="VMG125" s="347"/>
      <c r="VMH125" s="180"/>
      <c r="VMI125" s="348"/>
      <c r="VMJ125" s="349"/>
      <c r="VMK125" s="347"/>
      <c r="VML125" s="180"/>
      <c r="VMM125" s="348"/>
      <c r="VMN125" s="349"/>
      <c r="VMO125" s="347"/>
      <c r="VMP125" s="180"/>
      <c r="VMQ125" s="348"/>
      <c r="VMR125" s="349"/>
      <c r="VMS125" s="347"/>
      <c r="VMT125" s="180"/>
      <c r="VMU125" s="348"/>
      <c r="VMV125" s="349"/>
      <c r="VMW125" s="347"/>
      <c r="VMX125" s="180"/>
      <c r="VMY125" s="348"/>
      <c r="VMZ125" s="349"/>
      <c r="VNA125" s="347"/>
      <c r="VNB125" s="180"/>
      <c r="VNC125" s="348"/>
      <c r="VND125" s="349"/>
      <c r="VNE125" s="347"/>
      <c r="VNF125" s="180"/>
      <c r="VNG125" s="348"/>
      <c r="VNH125" s="349"/>
      <c r="VNI125" s="347"/>
      <c r="VNJ125" s="180"/>
      <c r="VNK125" s="348"/>
      <c r="VNL125" s="349"/>
      <c r="VNM125" s="347"/>
      <c r="VNN125" s="180"/>
      <c r="VNO125" s="348"/>
      <c r="VNP125" s="349"/>
      <c r="VNQ125" s="347"/>
      <c r="VNR125" s="180"/>
      <c r="VNS125" s="348"/>
      <c r="VNT125" s="349"/>
      <c r="VNU125" s="347"/>
      <c r="VNV125" s="180"/>
      <c r="VNW125" s="348"/>
      <c r="VNX125" s="349"/>
      <c r="VNY125" s="347"/>
      <c r="VNZ125" s="180"/>
      <c r="VOA125" s="348"/>
      <c r="VOB125" s="349"/>
      <c r="VOC125" s="347"/>
      <c r="VOD125" s="180"/>
      <c r="VOE125" s="348"/>
      <c r="VOF125" s="349"/>
      <c r="VOG125" s="347"/>
      <c r="VOH125" s="180"/>
      <c r="VOI125" s="348"/>
      <c r="VOJ125" s="349"/>
      <c r="VOK125" s="347"/>
      <c r="VOL125" s="180"/>
      <c r="VOM125" s="348"/>
      <c r="VON125" s="349"/>
      <c r="VOO125" s="347"/>
      <c r="VOP125" s="180"/>
      <c r="VOQ125" s="348"/>
      <c r="VOR125" s="349"/>
      <c r="VOS125" s="347"/>
      <c r="VOT125" s="180"/>
      <c r="VOU125" s="348"/>
      <c r="VOV125" s="349"/>
      <c r="VOW125" s="347"/>
      <c r="VOX125" s="180"/>
      <c r="VOY125" s="348"/>
      <c r="VOZ125" s="349"/>
      <c r="VPA125" s="347"/>
      <c r="VPB125" s="180"/>
      <c r="VPC125" s="348"/>
      <c r="VPD125" s="349"/>
      <c r="VPE125" s="347"/>
      <c r="VPF125" s="180"/>
      <c r="VPG125" s="348"/>
      <c r="VPH125" s="349"/>
      <c r="VPI125" s="347"/>
      <c r="VPJ125" s="180"/>
      <c r="VPK125" s="348"/>
      <c r="VPL125" s="349"/>
      <c r="VPM125" s="347"/>
      <c r="VPN125" s="180"/>
      <c r="VPO125" s="348"/>
      <c r="VPP125" s="349"/>
      <c r="VPQ125" s="347"/>
      <c r="VPR125" s="180"/>
      <c r="VPS125" s="348"/>
      <c r="VPT125" s="349"/>
      <c r="VPU125" s="347"/>
      <c r="VPV125" s="180"/>
      <c r="VPW125" s="348"/>
      <c r="VPX125" s="349"/>
      <c r="VPY125" s="347"/>
      <c r="VPZ125" s="180"/>
      <c r="VQA125" s="348"/>
      <c r="VQB125" s="349"/>
      <c r="VQC125" s="347"/>
      <c r="VQD125" s="180"/>
      <c r="VQE125" s="348"/>
      <c r="VQF125" s="349"/>
      <c r="VQG125" s="347"/>
      <c r="VQH125" s="180"/>
      <c r="VQI125" s="348"/>
      <c r="VQJ125" s="349"/>
      <c r="VQK125" s="347"/>
      <c r="VQL125" s="180"/>
      <c r="VQM125" s="348"/>
      <c r="VQN125" s="349"/>
      <c r="VQO125" s="347"/>
      <c r="VQP125" s="180"/>
      <c r="VQQ125" s="348"/>
      <c r="VQR125" s="349"/>
      <c r="VQS125" s="347"/>
      <c r="VQT125" s="180"/>
      <c r="VQU125" s="348"/>
      <c r="VQV125" s="349"/>
      <c r="VQW125" s="347"/>
      <c r="VQX125" s="180"/>
      <c r="VQY125" s="348"/>
      <c r="VQZ125" s="349"/>
      <c r="VRA125" s="347"/>
      <c r="VRB125" s="180"/>
      <c r="VRC125" s="348"/>
      <c r="VRD125" s="349"/>
      <c r="VRE125" s="347"/>
      <c r="VRF125" s="180"/>
      <c r="VRG125" s="348"/>
      <c r="VRH125" s="349"/>
      <c r="VRI125" s="347"/>
      <c r="VRJ125" s="180"/>
      <c r="VRK125" s="348"/>
      <c r="VRL125" s="349"/>
      <c r="VRM125" s="347"/>
      <c r="VRN125" s="180"/>
      <c r="VRO125" s="348"/>
      <c r="VRP125" s="349"/>
      <c r="VRQ125" s="347"/>
      <c r="VRR125" s="180"/>
      <c r="VRS125" s="348"/>
      <c r="VRT125" s="349"/>
      <c r="VRU125" s="347"/>
      <c r="VRV125" s="180"/>
      <c r="VRW125" s="348"/>
      <c r="VRX125" s="349"/>
      <c r="VRY125" s="347"/>
      <c r="VRZ125" s="180"/>
      <c r="VSA125" s="348"/>
      <c r="VSB125" s="349"/>
      <c r="VSC125" s="347"/>
      <c r="VSD125" s="180"/>
      <c r="VSE125" s="348"/>
      <c r="VSF125" s="349"/>
      <c r="VSG125" s="347"/>
      <c r="VSH125" s="180"/>
      <c r="VSI125" s="348"/>
      <c r="VSJ125" s="349"/>
      <c r="VSK125" s="347"/>
      <c r="VSL125" s="180"/>
      <c r="VSM125" s="348"/>
      <c r="VSN125" s="349"/>
      <c r="VSO125" s="347"/>
      <c r="VSP125" s="180"/>
      <c r="VSQ125" s="348"/>
      <c r="VSR125" s="349"/>
      <c r="VSS125" s="347"/>
      <c r="VST125" s="180"/>
      <c r="VSU125" s="348"/>
      <c r="VSV125" s="349"/>
      <c r="VSW125" s="347"/>
      <c r="VSX125" s="180"/>
      <c r="VSY125" s="348"/>
      <c r="VSZ125" s="349"/>
      <c r="VTA125" s="347"/>
      <c r="VTB125" s="180"/>
      <c r="VTC125" s="348"/>
      <c r="VTD125" s="349"/>
      <c r="VTE125" s="347"/>
      <c r="VTF125" s="180"/>
      <c r="VTG125" s="348"/>
      <c r="VTH125" s="349"/>
      <c r="VTI125" s="347"/>
      <c r="VTJ125" s="180"/>
      <c r="VTK125" s="348"/>
      <c r="VTL125" s="349"/>
      <c r="VTM125" s="347"/>
      <c r="VTN125" s="180"/>
      <c r="VTO125" s="348"/>
      <c r="VTP125" s="349"/>
      <c r="VTQ125" s="347"/>
      <c r="VTR125" s="180"/>
      <c r="VTS125" s="348"/>
      <c r="VTT125" s="349"/>
      <c r="VTU125" s="347"/>
      <c r="VTV125" s="180"/>
      <c r="VTW125" s="348"/>
      <c r="VTX125" s="349"/>
      <c r="VTY125" s="347"/>
      <c r="VTZ125" s="180"/>
      <c r="VUA125" s="348"/>
      <c r="VUB125" s="349"/>
      <c r="VUC125" s="347"/>
      <c r="VUD125" s="180"/>
      <c r="VUE125" s="348"/>
      <c r="VUF125" s="349"/>
      <c r="VUG125" s="347"/>
      <c r="VUH125" s="180"/>
      <c r="VUI125" s="348"/>
      <c r="VUJ125" s="349"/>
      <c r="VUK125" s="347"/>
      <c r="VUL125" s="180"/>
      <c r="VUM125" s="348"/>
      <c r="VUN125" s="349"/>
      <c r="VUO125" s="347"/>
      <c r="VUP125" s="180"/>
      <c r="VUQ125" s="348"/>
      <c r="VUR125" s="349"/>
      <c r="VUS125" s="347"/>
      <c r="VUT125" s="180"/>
      <c r="VUU125" s="348"/>
      <c r="VUV125" s="349"/>
      <c r="VUW125" s="347"/>
      <c r="VUX125" s="180"/>
      <c r="VUY125" s="348"/>
      <c r="VUZ125" s="349"/>
      <c r="VVA125" s="347"/>
      <c r="VVB125" s="180"/>
      <c r="VVC125" s="348"/>
      <c r="VVD125" s="349"/>
      <c r="VVE125" s="347"/>
      <c r="VVF125" s="180"/>
      <c r="VVG125" s="348"/>
      <c r="VVH125" s="349"/>
      <c r="VVI125" s="347"/>
      <c r="VVJ125" s="180"/>
      <c r="VVK125" s="348"/>
      <c r="VVL125" s="349"/>
      <c r="VVM125" s="347"/>
      <c r="VVN125" s="180"/>
      <c r="VVO125" s="348"/>
      <c r="VVP125" s="349"/>
      <c r="VVQ125" s="347"/>
      <c r="VVR125" s="180"/>
      <c r="VVS125" s="348"/>
      <c r="VVT125" s="349"/>
      <c r="VVU125" s="347"/>
      <c r="VVV125" s="180"/>
      <c r="VVW125" s="348"/>
      <c r="VVX125" s="349"/>
      <c r="VVY125" s="347"/>
      <c r="VVZ125" s="180"/>
      <c r="VWA125" s="348"/>
      <c r="VWB125" s="349"/>
      <c r="VWC125" s="347"/>
      <c r="VWD125" s="180"/>
      <c r="VWE125" s="348"/>
      <c r="VWF125" s="349"/>
      <c r="VWG125" s="347"/>
      <c r="VWH125" s="180"/>
      <c r="VWI125" s="348"/>
      <c r="VWJ125" s="349"/>
      <c r="VWK125" s="347"/>
      <c r="VWL125" s="180"/>
      <c r="VWM125" s="348"/>
      <c r="VWN125" s="349"/>
      <c r="VWO125" s="347"/>
      <c r="VWP125" s="180"/>
      <c r="VWQ125" s="348"/>
      <c r="VWR125" s="349"/>
      <c r="VWS125" s="347"/>
      <c r="VWT125" s="180"/>
      <c r="VWU125" s="348"/>
      <c r="VWV125" s="349"/>
      <c r="VWW125" s="347"/>
      <c r="VWX125" s="180"/>
      <c r="VWY125" s="348"/>
      <c r="VWZ125" s="349"/>
      <c r="VXA125" s="347"/>
      <c r="VXB125" s="180"/>
      <c r="VXC125" s="348"/>
      <c r="VXD125" s="349"/>
      <c r="VXE125" s="347"/>
      <c r="VXF125" s="180"/>
      <c r="VXG125" s="348"/>
      <c r="VXH125" s="349"/>
      <c r="VXI125" s="347"/>
      <c r="VXJ125" s="180"/>
      <c r="VXK125" s="348"/>
      <c r="VXL125" s="349"/>
      <c r="VXM125" s="347"/>
      <c r="VXN125" s="180"/>
      <c r="VXO125" s="348"/>
      <c r="VXP125" s="349"/>
      <c r="VXQ125" s="347"/>
      <c r="VXR125" s="180"/>
      <c r="VXS125" s="348"/>
      <c r="VXT125" s="349"/>
      <c r="VXU125" s="347"/>
      <c r="VXV125" s="180"/>
      <c r="VXW125" s="348"/>
      <c r="VXX125" s="349"/>
      <c r="VXY125" s="347"/>
      <c r="VXZ125" s="180"/>
      <c r="VYA125" s="348"/>
      <c r="VYB125" s="349"/>
      <c r="VYC125" s="347"/>
      <c r="VYD125" s="180"/>
      <c r="VYE125" s="348"/>
      <c r="VYF125" s="349"/>
      <c r="VYG125" s="347"/>
      <c r="VYH125" s="180"/>
      <c r="VYI125" s="348"/>
      <c r="VYJ125" s="349"/>
      <c r="VYK125" s="347"/>
      <c r="VYL125" s="180"/>
      <c r="VYM125" s="348"/>
      <c r="VYN125" s="349"/>
      <c r="VYO125" s="347"/>
      <c r="VYP125" s="180"/>
      <c r="VYQ125" s="348"/>
      <c r="VYR125" s="349"/>
      <c r="VYS125" s="347"/>
      <c r="VYT125" s="180"/>
      <c r="VYU125" s="348"/>
      <c r="VYV125" s="349"/>
      <c r="VYW125" s="347"/>
      <c r="VYX125" s="180"/>
      <c r="VYY125" s="348"/>
      <c r="VYZ125" s="349"/>
      <c r="VZA125" s="347"/>
      <c r="VZB125" s="180"/>
      <c r="VZC125" s="348"/>
      <c r="VZD125" s="349"/>
      <c r="VZE125" s="347"/>
      <c r="VZF125" s="180"/>
      <c r="VZG125" s="348"/>
      <c r="VZH125" s="349"/>
      <c r="VZI125" s="347"/>
      <c r="VZJ125" s="180"/>
      <c r="VZK125" s="348"/>
      <c r="VZL125" s="349"/>
      <c r="VZM125" s="347"/>
      <c r="VZN125" s="180"/>
      <c r="VZO125" s="348"/>
      <c r="VZP125" s="349"/>
      <c r="VZQ125" s="347"/>
      <c r="VZR125" s="180"/>
      <c r="VZS125" s="348"/>
      <c r="VZT125" s="349"/>
      <c r="VZU125" s="347"/>
      <c r="VZV125" s="180"/>
      <c r="VZW125" s="348"/>
      <c r="VZX125" s="349"/>
      <c r="VZY125" s="347"/>
      <c r="VZZ125" s="180"/>
      <c r="WAA125" s="348"/>
      <c r="WAB125" s="349"/>
      <c r="WAC125" s="347"/>
      <c r="WAD125" s="180"/>
      <c r="WAE125" s="348"/>
      <c r="WAF125" s="349"/>
      <c r="WAG125" s="347"/>
      <c r="WAH125" s="180"/>
      <c r="WAI125" s="348"/>
      <c r="WAJ125" s="349"/>
      <c r="WAK125" s="347"/>
      <c r="WAL125" s="180"/>
      <c r="WAM125" s="348"/>
      <c r="WAN125" s="349"/>
      <c r="WAO125" s="347"/>
      <c r="WAP125" s="180"/>
      <c r="WAQ125" s="348"/>
      <c r="WAR125" s="349"/>
      <c r="WAS125" s="347"/>
      <c r="WAT125" s="180"/>
      <c r="WAU125" s="348"/>
      <c r="WAV125" s="349"/>
      <c r="WAW125" s="347"/>
      <c r="WAX125" s="180"/>
      <c r="WAY125" s="348"/>
      <c r="WAZ125" s="349"/>
      <c r="WBA125" s="347"/>
      <c r="WBB125" s="180"/>
      <c r="WBC125" s="348"/>
      <c r="WBD125" s="349"/>
      <c r="WBE125" s="347"/>
      <c r="WBF125" s="180"/>
      <c r="WBG125" s="348"/>
      <c r="WBH125" s="349"/>
      <c r="WBI125" s="347"/>
      <c r="WBJ125" s="180"/>
      <c r="WBK125" s="348"/>
      <c r="WBL125" s="349"/>
      <c r="WBM125" s="347"/>
      <c r="WBN125" s="180"/>
      <c r="WBO125" s="348"/>
      <c r="WBP125" s="349"/>
      <c r="WBQ125" s="347"/>
      <c r="WBR125" s="180"/>
      <c r="WBS125" s="348"/>
      <c r="WBT125" s="349"/>
      <c r="WBU125" s="347"/>
      <c r="WBV125" s="180"/>
      <c r="WBW125" s="348"/>
      <c r="WBX125" s="349"/>
      <c r="WBY125" s="347"/>
      <c r="WBZ125" s="180"/>
      <c r="WCA125" s="348"/>
      <c r="WCB125" s="349"/>
      <c r="WCC125" s="347"/>
      <c r="WCD125" s="180"/>
      <c r="WCE125" s="348"/>
      <c r="WCF125" s="349"/>
      <c r="WCG125" s="347"/>
      <c r="WCH125" s="180"/>
      <c r="WCI125" s="348"/>
      <c r="WCJ125" s="349"/>
      <c r="WCK125" s="347"/>
      <c r="WCL125" s="180"/>
      <c r="WCM125" s="348"/>
      <c r="WCN125" s="349"/>
      <c r="WCO125" s="347"/>
      <c r="WCP125" s="180"/>
      <c r="WCQ125" s="348"/>
      <c r="WCR125" s="349"/>
      <c r="WCS125" s="347"/>
      <c r="WCT125" s="180"/>
      <c r="WCU125" s="348"/>
      <c r="WCV125" s="349"/>
      <c r="WCW125" s="347"/>
      <c r="WCX125" s="180"/>
      <c r="WCY125" s="348"/>
      <c r="WCZ125" s="349"/>
      <c r="WDA125" s="347"/>
      <c r="WDB125" s="180"/>
      <c r="WDC125" s="348"/>
      <c r="WDD125" s="349"/>
      <c r="WDE125" s="347"/>
      <c r="WDF125" s="180"/>
      <c r="WDG125" s="348"/>
      <c r="WDH125" s="349"/>
      <c r="WDI125" s="347"/>
      <c r="WDJ125" s="180"/>
      <c r="WDK125" s="348"/>
      <c r="WDL125" s="349"/>
      <c r="WDM125" s="347"/>
      <c r="WDN125" s="180"/>
      <c r="WDO125" s="348"/>
      <c r="WDP125" s="349"/>
      <c r="WDQ125" s="347"/>
      <c r="WDR125" s="180"/>
      <c r="WDS125" s="348"/>
      <c r="WDT125" s="349"/>
      <c r="WDU125" s="347"/>
      <c r="WDV125" s="180"/>
      <c r="WDW125" s="348"/>
      <c r="WDX125" s="349"/>
      <c r="WDY125" s="347"/>
      <c r="WDZ125" s="180"/>
      <c r="WEA125" s="348"/>
      <c r="WEB125" s="349"/>
      <c r="WEC125" s="347"/>
      <c r="WED125" s="180"/>
      <c r="WEE125" s="348"/>
      <c r="WEF125" s="349"/>
      <c r="WEG125" s="347"/>
      <c r="WEH125" s="180"/>
      <c r="WEI125" s="348"/>
      <c r="WEJ125" s="349"/>
      <c r="WEK125" s="347"/>
      <c r="WEL125" s="180"/>
      <c r="WEM125" s="348"/>
      <c r="WEN125" s="349"/>
      <c r="WEO125" s="347"/>
      <c r="WEP125" s="180"/>
      <c r="WEQ125" s="348"/>
      <c r="WER125" s="349"/>
      <c r="WES125" s="347"/>
      <c r="WET125" s="180"/>
      <c r="WEU125" s="348"/>
      <c r="WEV125" s="349"/>
      <c r="WEW125" s="347"/>
      <c r="WEX125" s="180"/>
      <c r="WEY125" s="348"/>
      <c r="WEZ125" s="349"/>
      <c r="WFA125" s="347"/>
      <c r="WFB125" s="180"/>
      <c r="WFC125" s="348"/>
      <c r="WFD125" s="349"/>
      <c r="WFE125" s="347"/>
      <c r="WFF125" s="180"/>
      <c r="WFG125" s="348"/>
      <c r="WFH125" s="349"/>
      <c r="WFI125" s="347"/>
      <c r="WFJ125" s="180"/>
      <c r="WFK125" s="348"/>
      <c r="WFL125" s="349"/>
      <c r="WFM125" s="347"/>
      <c r="WFN125" s="180"/>
      <c r="WFO125" s="348"/>
      <c r="WFP125" s="349"/>
      <c r="WFQ125" s="347"/>
      <c r="WFR125" s="180"/>
      <c r="WFS125" s="348"/>
      <c r="WFT125" s="349"/>
      <c r="WFU125" s="347"/>
      <c r="WFV125" s="180"/>
      <c r="WFW125" s="348"/>
      <c r="WFX125" s="349"/>
      <c r="WFY125" s="347"/>
      <c r="WFZ125" s="180"/>
      <c r="WGA125" s="348"/>
      <c r="WGB125" s="349"/>
      <c r="WGC125" s="347"/>
      <c r="WGD125" s="180"/>
      <c r="WGE125" s="348"/>
      <c r="WGF125" s="349"/>
      <c r="WGG125" s="347"/>
      <c r="WGH125" s="180"/>
      <c r="WGI125" s="348"/>
      <c r="WGJ125" s="349"/>
      <c r="WGK125" s="347"/>
      <c r="WGL125" s="180"/>
      <c r="WGM125" s="348"/>
      <c r="WGN125" s="349"/>
      <c r="WGO125" s="347"/>
      <c r="WGP125" s="180"/>
      <c r="WGQ125" s="348"/>
      <c r="WGR125" s="349"/>
      <c r="WGS125" s="347"/>
      <c r="WGT125" s="180"/>
      <c r="WGU125" s="348"/>
      <c r="WGV125" s="349"/>
      <c r="WGW125" s="347"/>
      <c r="WGX125" s="180"/>
      <c r="WGY125" s="348"/>
      <c r="WGZ125" s="349"/>
      <c r="WHA125" s="347"/>
      <c r="WHB125" s="180"/>
      <c r="WHC125" s="348"/>
      <c r="WHD125" s="349"/>
      <c r="WHE125" s="347"/>
      <c r="WHF125" s="180"/>
      <c r="WHG125" s="348"/>
      <c r="WHH125" s="349"/>
      <c r="WHI125" s="347"/>
      <c r="WHJ125" s="180"/>
      <c r="WHK125" s="348"/>
      <c r="WHL125" s="349"/>
      <c r="WHM125" s="347"/>
      <c r="WHN125" s="180"/>
      <c r="WHO125" s="348"/>
      <c r="WHP125" s="349"/>
      <c r="WHQ125" s="347"/>
      <c r="WHR125" s="180"/>
      <c r="WHS125" s="348"/>
      <c r="WHT125" s="349"/>
      <c r="WHU125" s="347"/>
      <c r="WHV125" s="180"/>
      <c r="WHW125" s="348"/>
      <c r="WHX125" s="349"/>
      <c r="WHY125" s="347"/>
      <c r="WHZ125" s="180"/>
      <c r="WIA125" s="348"/>
      <c r="WIB125" s="349"/>
      <c r="WIC125" s="347"/>
      <c r="WID125" s="180"/>
      <c r="WIE125" s="348"/>
      <c r="WIF125" s="349"/>
      <c r="WIG125" s="347"/>
      <c r="WIH125" s="180"/>
      <c r="WII125" s="348"/>
      <c r="WIJ125" s="349"/>
      <c r="WIK125" s="347"/>
      <c r="WIL125" s="180"/>
      <c r="WIM125" s="348"/>
      <c r="WIN125" s="349"/>
      <c r="WIO125" s="347"/>
      <c r="WIP125" s="180"/>
      <c r="WIQ125" s="348"/>
      <c r="WIR125" s="349"/>
      <c r="WIS125" s="347"/>
      <c r="WIT125" s="180"/>
      <c r="WIU125" s="348"/>
      <c r="WIV125" s="349"/>
      <c r="WIW125" s="347"/>
      <c r="WIX125" s="180"/>
      <c r="WIY125" s="348"/>
      <c r="WIZ125" s="349"/>
      <c r="WJA125" s="347"/>
      <c r="WJB125" s="180"/>
      <c r="WJC125" s="348"/>
      <c r="WJD125" s="349"/>
      <c r="WJE125" s="347"/>
      <c r="WJF125" s="180"/>
      <c r="WJG125" s="348"/>
      <c r="WJH125" s="349"/>
      <c r="WJI125" s="347"/>
      <c r="WJJ125" s="180"/>
      <c r="WJK125" s="348"/>
      <c r="WJL125" s="349"/>
      <c r="WJM125" s="347"/>
      <c r="WJN125" s="180"/>
      <c r="WJO125" s="348"/>
      <c r="WJP125" s="349"/>
      <c r="WJQ125" s="347"/>
      <c r="WJR125" s="180"/>
      <c r="WJS125" s="348"/>
      <c r="WJT125" s="349"/>
      <c r="WJU125" s="347"/>
      <c r="WJV125" s="180"/>
      <c r="WJW125" s="348"/>
      <c r="WJX125" s="349"/>
      <c r="WJY125" s="347"/>
      <c r="WJZ125" s="180"/>
      <c r="WKA125" s="348"/>
      <c r="WKB125" s="349"/>
      <c r="WKC125" s="347"/>
      <c r="WKD125" s="180"/>
      <c r="WKE125" s="348"/>
      <c r="WKF125" s="349"/>
      <c r="WKG125" s="347"/>
      <c r="WKH125" s="180"/>
      <c r="WKI125" s="348"/>
      <c r="WKJ125" s="349"/>
      <c r="WKK125" s="347"/>
      <c r="WKL125" s="180"/>
      <c r="WKM125" s="348"/>
      <c r="WKN125" s="349"/>
      <c r="WKO125" s="347"/>
      <c r="WKP125" s="180"/>
      <c r="WKQ125" s="348"/>
      <c r="WKR125" s="349"/>
      <c r="WKS125" s="347"/>
      <c r="WKT125" s="180"/>
      <c r="WKU125" s="348"/>
      <c r="WKV125" s="349"/>
      <c r="WKW125" s="347"/>
      <c r="WKX125" s="180"/>
      <c r="WKY125" s="348"/>
      <c r="WKZ125" s="349"/>
      <c r="WLA125" s="347"/>
      <c r="WLB125" s="180"/>
      <c r="WLC125" s="348"/>
      <c r="WLD125" s="349"/>
      <c r="WLE125" s="347"/>
      <c r="WLF125" s="180"/>
      <c r="WLG125" s="348"/>
      <c r="WLH125" s="349"/>
      <c r="WLI125" s="347"/>
      <c r="WLJ125" s="180"/>
      <c r="WLK125" s="348"/>
      <c r="WLL125" s="349"/>
      <c r="WLM125" s="347"/>
      <c r="WLN125" s="180"/>
      <c r="WLO125" s="348"/>
      <c r="WLP125" s="349"/>
      <c r="WLQ125" s="347"/>
      <c r="WLR125" s="180"/>
      <c r="WLS125" s="348"/>
      <c r="WLT125" s="349"/>
      <c r="WLU125" s="347"/>
      <c r="WLV125" s="180"/>
      <c r="WLW125" s="348"/>
      <c r="WLX125" s="349"/>
      <c r="WLY125" s="347"/>
      <c r="WLZ125" s="180"/>
      <c r="WMA125" s="348"/>
      <c r="WMB125" s="349"/>
      <c r="WMC125" s="347"/>
      <c r="WMD125" s="180"/>
      <c r="WME125" s="348"/>
      <c r="WMF125" s="349"/>
      <c r="WMG125" s="347"/>
      <c r="WMH125" s="180"/>
      <c r="WMI125" s="348"/>
      <c r="WMJ125" s="349"/>
      <c r="WMK125" s="347"/>
      <c r="WML125" s="180"/>
      <c r="WMM125" s="348"/>
      <c r="WMN125" s="349"/>
      <c r="WMO125" s="347"/>
      <c r="WMP125" s="180"/>
      <c r="WMQ125" s="348"/>
      <c r="WMR125" s="349"/>
      <c r="WMS125" s="347"/>
      <c r="WMT125" s="180"/>
      <c r="WMU125" s="348"/>
      <c r="WMV125" s="349"/>
      <c r="WMW125" s="347"/>
      <c r="WMX125" s="180"/>
      <c r="WMY125" s="348"/>
      <c r="WMZ125" s="349"/>
      <c r="WNA125" s="347"/>
      <c r="WNB125" s="180"/>
      <c r="WNC125" s="348"/>
      <c r="WND125" s="349"/>
      <c r="WNE125" s="347"/>
      <c r="WNF125" s="180"/>
      <c r="WNG125" s="348"/>
      <c r="WNH125" s="349"/>
      <c r="WNI125" s="347"/>
      <c r="WNJ125" s="180"/>
      <c r="WNK125" s="348"/>
      <c r="WNL125" s="349"/>
      <c r="WNM125" s="347"/>
      <c r="WNN125" s="180"/>
      <c r="WNO125" s="348"/>
      <c r="WNP125" s="349"/>
      <c r="WNQ125" s="347"/>
      <c r="WNR125" s="180"/>
      <c r="WNS125" s="348"/>
      <c r="WNT125" s="349"/>
      <c r="WNU125" s="347"/>
      <c r="WNV125" s="180"/>
      <c r="WNW125" s="348"/>
      <c r="WNX125" s="349"/>
      <c r="WNY125" s="347"/>
      <c r="WNZ125" s="180"/>
      <c r="WOA125" s="348"/>
      <c r="WOB125" s="349"/>
      <c r="WOC125" s="347"/>
      <c r="WOD125" s="180"/>
      <c r="WOE125" s="348"/>
      <c r="WOF125" s="349"/>
      <c r="WOG125" s="347"/>
      <c r="WOH125" s="180"/>
      <c r="WOI125" s="348"/>
      <c r="WOJ125" s="349"/>
      <c r="WOK125" s="347"/>
      <c r="WOL125" s="180"/>
      <c r="WOM125" s="348"/>
      <c r="WON125" s="349"/>
      <c r="WOO125" s="347"/>
      <c r="WOP125" s="180"/>
      <c r="WOQ125" s="348"/>
      <c r="WOR125" s="349"/>
      <c r="WOS125" s="347"/>
      <c r="WOT125" s="180"/>
      <c r="WOU125" s="348"/>
      <c r="WOV125" s="349"/>
      <c r="WOW125" s="347"/>
      <c r="WOX125" s="180"/>
      <c r="WOY125" s="348"/>
      <c r="WOZ125" s="349"/>
      <c r="WPA125" s="347"/>
      <c r="WPB125" s="180"/>
      <c r="WPC125" s="348"/>
      <c r="WPD125" s="349"/>
      <c r="WPE125" s="347"/>
      <c r="WPF125" s="180"/>
      <c r="WPG125" s="348"/>
      <c r="WPH125" s="349"/>
      <c r="WPI125" s="347"/>
      <c r="WPJ125" s="180"/>
      <c r="WPK125" s="348"/>
      <c r="WPL125" s="349"/>
      <c r="WPM125" s="347"/>
      <c r="WPN125" s="180"/>
      <c r="WPO125" s="348"/>
      <c r="WPP125" s="349"/>
      <c r="WPQ125" s="347"/>
      <c r="WPR125" s="180"/>
      <c r="WPS125" s="348"/>
      <c r="WPT125" s="349"/>
      <c r="WPU125" s="347"/>
      <c r="WPV125" s="180"/>
      <c r="WPW125" s="348"/>
      <c r="WPX125" s="349"/>
      <c r="WPY125" s="347"/>
      <c r="WPZ125" s="180"/>
      <c r="WQA125" s="348"/>
      <c r="WQB125" s="349"/>
      <c r="WQC125" s="347"/>
      <c r="WQD125" s="180"/>
      <c r="WQE125" s="348"/>
      <c r="WQF125" s="349"/>
      <c r="WQG125" s="347"/>
      <c r="WQH125" s="180"/>
      <c r="WQI125" s="348"/>
      <c r="WQJ125" s="349"/>
      <c r="WQK125" s="347"/>
      <c r="WQL125" s="180"/>
      <c r="WQM125" s="348"/>
      <c r="WQN125" s="349"/>
      <c r="WQO125" s="347"/>
      <c r="WQP125" s="180"/>
      <c r="WQQ125" s="348"/>
      <c r="WQR125" s="349"/>
      <c r="WQS125" s="347"/>
      <c r="WQT125" s="180"/>
      <c r="WQU125" s="348"/>
      <c r="WQV125" s="349"/>
      <c r="WQW125" s="347"/>
      <c r="WQX125" s="180"/>
      <c r="WQY125" s="348"/>
      <c r="WQZ125" s="349"/>
      <c r="WRA125" s="347"/>
      <c r="WRB125" s="180"/>
      <c r="WRC125" s="348"/>
      <c r="WRD125" s="349"/>
      <c r="WRE125" s="347"/>
      <c r="WRF125" s="180"/>
      <c r="WRG125" s="348"/>
      <c r="WRH125" s="349"/>
      <c r="WRI125" s="347"/>
      <c r="WRJ125" s="180"/>
      <c r="WRK125" s="348"/>
      <c r="WRL125" s="349"/>
      <c r="WRM125" s="347"/>
      <c r="WRN125" s="180"/>
      <c r="WRO125" s="348"/>
      <c r="WRP125" s="349"/>
      <c r="WRQ125" s="347"/>
      <c r="WRR125" s="180"/>
      <c r="WRS125" s="348"/>
      <c r="WRT125" s="349"/>
      <c r="WRU125" s="347"/>
      <c r="WRV125" s="180"/>
      <c r="WRW125" s="348"/>
      <c r="WRX125" s="349"/>
      <c r="WRY125" s="347"/>
      <c r="WRZ125" s="180"/>
      <c r="WSA125" s="348"/>
      <c r="WSB125" s="349"/>
      <c r="WSC125" s="347"/>
      <c r="WSD125" s="180"/>
      <c r="WSE125" s="348"/>
      <c r="WSF125" s="349"/>
      <c r="WSG125" s="347"/>
      <c r="WSH125" s="180"/>
      <c r="WSI125" s="348"/>
      <c r="WSJ125" s="349"/>
      <c r="WSK125" s="347"/>
      <c r="WSL125" s="180"/>
      <c r="WSM125" s="348"/>
      <c r="WSN125" s="349"/>
      <c r="WSO125" s="347"/>
      <c r="WSP125" s="180"/>
      <c r="WSQ125" s="348"/>
      <c r="WSR125" s="349"/>
      <c r="WSS125" s="347"/>
      <c r="WST125" s="180"/>
      <c r="WSU125" s="348"/>
      <c r="WSV125" s="349"/>
      <c r="WSW125" s="347"/>
      <c r="WSX125" s="180"/>
      <c r="WSY125" s="348"/>
      <c r="WSZ125" s="349"/>
      <c r="WTA125" s="347"/>
      <c r="WTB125" s="180"/>
      <c r="WTC125" s="348"/>
      <c r="WTD125" s="349"/>
      <c r="WTE125" s="347"/>
      <c r="WTF125" s="180"/>
      <c r="WTG125" s="348"/>
      <c r="WTH125" s="349"/>
      <c r="WTI125" s="347"/>
      <c r="WTJ125" s="180"/>
      <c r="WTK125" s="348"/>
      <c r="WTL125" s="349"/>
      <c r="WTM125" s="347"/>
      <c r="WTN125" s="180"/>
      <c r="WTO125" s="348"/>
      <c r="WTP125" s="349"/>
      <c r="WTQ125" s="347"/>
      <c r="WTR125" s="180"/>
      <c r="WTS125" s="348"/>
      <c r="WTT125" s="349"/>
      <c r="WTU125" s="347"/>
      <c r="WTV125" s="180"/>
      <c r="WTW125" s="348"/>
      <c r="WTX125" s="349"/>
      <c r="WTY125" s="347"/>
      <c r="WTZ125" s="180"/>
      <c r="WUA125" s="348"/>
      <c r="WUB125" s="349"/>
      <c r="WUC125" s="347"/>
      <c r="WUD125" s="180"/>
      <c r="WUE125" s="348"/>
      <c r="WUF125" s="349"/>
      <c r="WUG125" s="347"/>
      <c r="WUH125" s="180"/>
      <c r="WUI125" s="348"/>
      <c r="WUJ125" s="349"/>
      <c r="WUK125" s="347"/>
      <c r="WUL125" s="180"/>
      <c r="WUM125" s="348"/>
      <c r="WUN125" s="349"/>
      <c r="WUO125" s="347"/>
      <c r="WUP125" s="180"/>
      <c r="WUQ125" s="348"/>
      <c r="WUR125" s="349"/>
      <c r="WUS125" s="347"/>
      <c r="WUT125" s="180"/>
      <c r="WUU125" s="348"/>
      <c r="WUV125" s="349"/>
      <c r="WUW125" s="347"/>
      <c r="WUX125" s="180"/>
      <c r="WUY125" s="348"/>
      <c r="WUZ125" s="349"/>
      <c r="WVA125" s="347"/>
      <c r="WVB125" s="180"/>
      <c r="WVC125" s="348"/>
      <c r="WVD125" s="349"/>
      <c r="WVE125" s="347"/>
      <c r="WVF125" s="180"/>
      <c r="WVG125" s="348"/>
      <c r="WVH125" s="349"/>
      <c r="WVI125" s="347"/>
      <c r="WVJ125" s="180"/>
      <c r="WVK125" s="348"/>
      <c r="WVL125" s="349"/>
      <c r="WVM125" s="347"/>
      <c r="WVN125" s="180"/>
      <c r="WVO125" s="348"/>
      <c r="WVP125" s="349"/>
      <c r="WVQ125" s="347"/>
      <c r="WVR125" s="180"/>
      <c r="WVS125" s="348"/>
      <c r="WVT125" s="349"/>
      <c r="WVU125" s="347"/>
      <c r="WVV125" s="180"/>
      <c r="WVW125" s="348"/>
      <c r="WVX125" s="349"/>
      <c r="WVY125" s="347"/>
      <c r="WVZ125" s="180"/>
      <c r="WWA125" s="348"/>
      <c r="WWB125" s="349"/>
      <c r="WWC125" s="347"/>
      <c r="WWD125" s="180"/>
      <c r="WWE125" s="348"/>
      <c r="WWF125" s="349"/>
      <c r="WWG125" s="347"/>
      <c r="WWH125" s="180"/>
      <c r="WWI125" s="348"/>
      <c r="WWJ125" s="349"/>
      <c r="WWK125" s="347"/>
      <c r="WWL125" s="180"/>
      <c r="WWM125" s="348"/>
      <c r="WWN125" s="349"/>
      <c r="WWO125" s="347"/>
      <c r="WWP125" s="180"/>
      <c r="WWQ125" s="348"/>
      <c r="WWR125" s="349"/>
      <c r="WWS125" s="347"/>
      <c r="WWT125" s="180"/>
      <c r="WWU125" s="348"/>
      <c r="WWV125" s="349"/>
      <c r="WWW125" s="347"/>
      <c r="WWX125" s="180"/>
      <c r="WWY125" s="348"/>
      <c r="WWZ125" s="349"/>
      <c r="WXA125" s="347"/>
      <c r="WXB125" s="180"/>
      <c r="WXC125" s="348"/>
      <c r="WXD125" s="349"/>
      <c r="WXE125" s="347"/>
      <c r="WXF125" s="180"/>
      <c r="WXG125" s="348"/>
      <c r="WXH125" s="349"/>
      <c r="WXI125" s="347"/>
      <c r="WXJ125" s="180"/>
      <c r="WXK125" s="348"/>
      <c r="WXL125" s="349"/>
      <c r="WXM125" s="347"/>
      <c r="WXN125" s="180"/>
      <c r="WXO125" s="348"/>
      <c r="WXP125" s="349"/>
      <c r="WXQ125" s="347"/>
      <c r="WXR125" s="180"/>
      <c r="WXS125" s="348"/>
      <c r="WXT125" s="349"/>
      <c r="WXU125" s="347"/>
      <c r="WXV125" s="180"/>
      <c r="WXW125" s="348"/>
      <c r="WXX125" s="349"/>
      <c r="WXY125" s="347"/>
      <c r="WXZ125" s="180"/>
      <c r="WYA125" s="348"/>
      <c r="WYB125" s="349"/>
      <c r="WYC125" s="347"/>
      <c r="WYD125" s="180"/>
      <c r="WYE125" s="348"/>
      <c r="WYF125" s="349"/>
      <c r="WYG125" s="347"/>
      <c r="WYH125" s="180"/>
      <c r="WYI125" s="348"/>
      <c r="WYJ125" s="349"/>
      <c r="WYK125" s="347"/>
      <c r="WYL125" s="180"/>
      <c r="WYM125" s="348"/>
      <c r="WYN125" s="349"/>
      <c r="WYO125" s="347"/>
      <c r="WYP125" s="180"/>
      <c r="WYQ125" s="348"/>
      <c r="WYR125" s="349"/>
      <c r="WYS125" s="347"/>
      <c r="WYT125" s="180"/>
      <c r="WYU125" s="348"/>
      <c r="WYV125" s="349"/>
      <c r="WYW125" s="347"/>
      <c r="WYX125" s="180"/>
      <c r="WYY125" s="348"/>
      <c r="WYZ125" s="349"/>
      <c r="WZA125" s="347"/>
      <c r="WZB125" s="180"/>
      <c r="WZC125" s="348"/>
      <c r="WZD125" s="349"/>
      <c r="WZE125" s="347"/>
      <c r="WZF125" s="180"/>
      <c r="WZG125" s="348"/>
      <c r="WZH125" s="349"/>
      <c r="WZI125" s="347"/>
      <c r="WZJ125" s="180"/>
      <c r="WZK125" s="348"/>
      <c r="WZL125" s="349"/>
      <c r="WZM125" s="347"/>
      <c r="WZN125" s="180"/>
      <c r="WZO125" s="348"/>
      <c r="WZP125" s="349"/>
      <c r="WZQ125" s="347"/>
      <c r="WZR125" s="180"/>
      <c r="WZS125" s="348"/>
      <c r="WZT125" s="349"/>
      <c r="WZU125" s="347"/>
      <c r="WZV125" s="180"/>
      <c r="WZW125" s="348"/>
      <c r="WZX125" s="349"/>
      <c r="WZY125" s="347"/>
      <c r="WZZ125" s="180"/>
      <c r="XAA125" s="348"/>
      <c r="XAB125" s="349"/>
      <c r="XAC125" s="347"/>
      <c r="XAD125" s="180"/>
      <c r="XAE125" s="348"/>
      <c r="XAF125" s="349"/>
      <c r="XAG125" s="347"/>
      <c r="XAH125" s="180"/>
      <c r="XAI125" s="348"/>
      <c r="XAJ125" s="349"/>
      <c r="XAK125" s="347"/>
      <c r="XAL125" s="180"/>
      <c r="XAM125" s="348"/>
      <c r="XAN125" s="349"/>
      <c r="XAO125" s="347"/>
      <c r="XAP125" s="180"/>
      <c r="XAQ125" s="348"/>
      <c r="XAR125" s="349"/>
      <c r="XAS125" s="347"/>
      <c r="XAT125" s="180"/>
      <c r="XAU125" s="348"/>
      <c r="XAV125" s="349"/>
      <c r="XAW125" s="347"/>
      <c r="XAX125" s="180"/>
      <c r="XAY125" s="348"/>
      <c r="XAZ125" s="349"/>
      <c r="XBA125" s="347"/>
      <c r="XBB125" s="180"/>
      <c r="XBC125" s="348"/>
      <c r="XBD125" s="349"/>
      <c r="XBE125" s="347"/>
      <c r="XBF125" s="180"/>
      <c r="XBG125" s="348"/>
      <c r="XBH125" s="349"/>
      <c r="XBI125" s="347"/>
      <c r="XBJ125" s="180"/>
      <c r="XBK125" s="348"/>
      <c r="XBL125" s="349"/>
      <c r="XBM125" s="347"/>
      <c r="XBN125" s="180"/>
      <c r="XBO125" s="348"/>
      <c r="XBP125" s="349"/>
      <c r="XBQ125" s="347"/>
      <c r="XBR125" s="180"/>
      <c r="XBS125" s="348"/>
      <c r="XBT125" s="349"/>
      <c r="XBU125" s="347"/>
      <c r="XBV125" s="180"/>
      <c r="XBW125" s="348"/>
      <c r="XBX125" s="349"/>
      <c r="XBY125" s="347"/>
      <c r="XBZ125" s="180"/>
      <c r="XCA125" s="348"/>
      <c r="XCB125" s="349"/>
      <c r="XCC125" s="347"/>
      <c r="XCD125" s="180"/>
      <c r="XCE125" s="348"/>
      <c r="XCF125" s="349"/>
      <c r="XCG125" s="347"/>
      <c r="XCH125" s="180"/>
      <c r="XCI125" s="348"/>
      <c r="XCJ125" s="349"/>
      <c r="XCK125" s="347"/>
      <c r="XCL125" s="180"/>
      <c r="XCM125" s="348"/>
      <c r="XCN125" s="349"/>
      <c r="XCO125" s="347"/>
      <c r="XCP125" s="180"/>
      <c r="XCQ125" s="348"/>
      <c r="XCR125" s="349"/>
      <c r="XCS125" s="347"/>
      <c r="XCT125" s="180"/>
      <c r="XCU125" s="348"/>
      <c r="XCV125" s="349"/>
      <c r="XCW125" s="347"/>
      <c r="XCX125" s="180"/>
      <c r="XCY125" s="348"/>
      <c r="XCZ125" s="349"/>
      <c r="XDA125" s="347"/>
      <c r="XDB125" s="180"/>
      <c r="XDC125" s="348"/>
      <c r="XDD125" s="349"/>
      <c r="XDE125" s="347"/>
      <c r="XDF125" s="180"/>
      <c r="XDG125" s="348"/>
      <c r="XDH125" s="349"/>
      <c r="XDI125" s="347"/>
      <c r="XDJ125" s="180"/>
      <c r="XDK125" s="348"/>
      <c r="XDL125" s="349"/>
      <c r="XDM125" s="347"/>
      <c r="XDN125" s="180"/>
      <c r="XDO125" s="348"/>
      <c r="XDP125" s="349"/>
      <c r="XDQ125" s="347"/>
      <c r="XDR125" s="180"/>
      <c r="XDS125" s="348"/>
      <c r="XDT125" s="349"/>
      <c r="XDU125" s="347"/>
      <c r="XDV125" s="180"/>
      <c r="XDW125" s="348"/>
      <c r="XDX125" s="349"/>
      <c r="XDY125" s="347"/>
      <c r="XDZ125" s="180"/>
      <c r="XEA125" s="348"/>
      <c r="XEB125" s="349"/>
      <c r="XEC125" s="347"/>
      <c r="XED125" s="180"/>
      <c r="XEE125" s="348"/>
      <c r="XEF125" s="349"/>
      <c r="XEG125" s="347"/>
      <c r="XEH125" s="180"/>
      <c r="XEI125" s="348"/>
      <c r="XEJ125" s="349"/>
      <c r="XEK125" s="347"/>
      <c r="XEL125" s="180"/>
      <c r="XEM125" s="348"/>
      <c r="XEN125" s="349"/>
      <c r="XEO125" s="347"/>
      <c r="XEP125" s="180"/>
      <c r="XEQ125" s="348"/>
      <c r="XER125" s="349"/>
      <c r="XES125" s="347"/>
      <c r="XET125" s="180"/>
      <c r="XEU125" s="348"/>
      <c r="XEV125" s="349"/>
    </row>
    <row r="126" spans="1:16376" s="85" customFormat="1" x14ac:dyDescent="0.25">
      <c r="A126" s="44" t="s">
        <v>97</v>
      </c>
      <c r="B126" s="59" t="s">
        <v>87</v>
      </c>
      <c r="C126" s="110" t="s">
        <v>1362</v>
      </c>
      <c r="D126" s="168">
        <f>D127</f>
        <v>21476309.600000001</v>
      </c>
      <c r="E126" s="168">
        <f>E127</f>
        <v>1839910</v>
      </c>
      <c r="F126" s="326">
        <f>D126-E126</f>
        <v>19636399.600000001</v>
      </c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4"/>
      <c r="AE126" s="84"/>
      <c r="AF126" s="84"/>
      <c r="AG126" s="84"/>
      <c r="AH126" s="84"/>
      <c r="AI126" s="84"/>
      <c r="AJ126" s="84"/>
    </row>
    <row r="127" spans="1:16376" s="85" customFormat="1" ht="14.25" customHeight="1" x14ac:dyDescent="0.25">
      <c r="A127" s="43" t="s">
        <v>160</v>
      </c>
      <c r="B127" s="59" t="s">
        <v>87</v>
      </c>
      <c r="C127" s="114" t="s">
        <v>1363</v>
      </c>
      <c r="D127" s="169">
        <f>11556309.6+9920000</f>
        <v>21476309.600000001</v>
      </c>
      <c r="E127" s="170">
        <v>1839910</v>
      </c>
      <c r="F127" s="327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4"/>
      <c r="AE127" s="84"/>
      <c r="AF127" s="84"/>
      <c r="AG127" s="84"/>
      <c r="AH127" s="84"/>
      <c r="AI127" s="84"/>
      <c r="AJ127" s="84"/>
    </row>
    <row r="128" spans="1:16376" s="49" customFormat="1" ht="23.25" x14ac:dyDescent="0.25">
      <c r="A128" s="102" t="s">
        <v>1112</v>
      </c>
      <c r="B128" s="59" t="s">
        <v>87</v>
      </c>
      <c r="C128" s="109" t="s">
        <v>1364</v>
      </c>
      <c r="D128" s="174">
        <f>D131+D129</f>
        <v>812060</v>
      </c>
      <c r="E128" s="174">
        <f>E131+E129</f>
        <v>411310</v>
      </c>
      <c r="F128" s="333">
        <f>D128-E128</f>
        <v>400750</v>
      </c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8"/>
      <c r="AE128" s="48"/>
      <c r="AF128" s="48"/>
      <c r="AG128" s="48"/>
      <c r="AH128" s="48"/>
      <c r="AI128" s="48"/>
      <c r="AJ128" s="48"/>
    </row>
    <row r="129" spans="1:36" s="7" customFormat="1" ht="34.5" x14ac:dyDescent="0.25">
      <c r="A129" s="102" t="s">
        <v>98</v>
      </c>
      <c r="B129" s="59" t="s">
        <v>87</v>
      </c>
      <c r="C129" s="109" t="s">
        <v>1365</v>
      </c>
      <c r="D129" s="164">
        <f>D130</f>
        <v>10560</v>
      </c>
      <c r="E129" s="164">
        <f>E130</f>
        <v>10560</v>
      </c>
      <c r="F129" s="326">
        <f t="shared" ref="F129" si="8">D129-E129</f>
        <v>0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6"/>
      <c r="AE129" s="6"/>
      <c r="AF129" s="6"/>
      <c r="AG129" s="6"/>
      <c r="AH129" s="6"/>
      <c r="AI129" s="6"/>
      <c r="AJ129" s="6"/>
    </row>
    <row r="130" spans="1:36" s="7" customFormat="1" ht="33.75" customHeight="1" x14ac:dyDescent="0.25">
      <c r="A130" s="104" t="s">
        <v>157</v>
      </c>
      <c r="B130" s="59" t="s">
        <v>87</v>
      </c>
      <c r="C130" s="107" t="s">
        <v>1366</v>
      </c>
      <c r="D130" s="171">
        <v>10560</v>
      </c>
      <c r="E130" s="171">
        <v>10560</v>
      </c>
      <c r="F130" s="332">
        <f>D130-E130</f>
        <v>0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6"/>
      <c r="AE130" s="6"/>
      <c r="AF130" s="6"/>
      <c r="AG130" s="6"/>
      <c r="AH130" s="6"/>
      <c r="AI130" s="6"/>
      <c r="AJ130" s="6"/>
    </row>
    <row r="131" spans="1:36" s="7" customFormat="1" ht="38.25" customHeight="1" x14ac:dyDescent="0.25">
      <c r="A131" s="102" t="s">
        <v>215</v>
      </c>
      <c r="B131" s="59" t="s">
        <v>87</v>
      </c>
      <c r="C131" s="109" t="s">
        <v>1367</v>
      </c>
      <c r="D131" s="164">
        <f>D132</f>
        <v>801500</v>
      </c>
      <c r="E131" s="164">
        <f>E132</f>
        <v>400750</v>
      </c>
      <c r="F131" s="326">
        <f>D131-E131</f>
        <v>400750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6"/>
      <c r="AE131" s="6"/>
      <c r="AF131" s="6"/>
      <c r="AG131" s="6"/>
      <c r="AH131" s="6"/>
      <c r="AI131" s="6"/>
      <c r="AJ131" s="6"/>
    </row>
    <row r="132" spans="1:36" s="7" customFormat="1" ht="41.25" customHeight="1" x14ac:dyDescent="0.25">
      <c r="A132" s="104" t="s">
        <v>156</v>
      </c>
      <c r="B132" s="59" t="s">
        <v>87</v>
      </c>
      <c r="C132" s="107" t="s">
        <v>1368</v>
      </c>
      <c r="D132" s="171">
        <v>801500</v>
      </c>
      <c r="E132" s="171">
        <v>400750</v>
      </c>
      <c r="F132" s="332">
        <f>D132-E132</f>
        <v>400750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6"/>
      <c r="AE132" s="6"/>
      <c r="AF132" s="6"/>
      <c r="AG132" s="6"/>
      <c r="AH132" s="6"/>
      <c r="AI132" s="6"/>
      <c r="AJ132" s="6"/>
    </row>
    <row r="133" spans="1:36" s="32" customFormat="1" hidden="1" x14ac:dyDescent="0.25">
      <c r="A133" s="44" t="s">
        <v>1086</v>
      </c>
      <c r="B133" s="60"/>
      <c r="C133" s="110" t="s">
        <v>1466</v>
      </c>
      <c r="D133" s="168">
        <f>D134+D137</f>
        <v>0</v>
      </c>
      <c r="E133" s="168">
        <f>E134+E137</f>
        <v>0</v>
      </c>
      <c r="F133" s="68">
        <f t="shared" ref="F133:F141" si="9">D133-E133</f>
        <v>0</v>
      </c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1"/>
      <c r="AE133" s="31"/>
      <c r="AF133" s="31"/>
      <c r="AG133" s="31"/>
      <c r="AH133" s="31"/>
      <c r="AI133" s="31"/>
      <c r="AJ133" s="31"/>
    </row>
    <row r="134" spans="1:36" s="85" customFormat="1" ht="45" hidden="1" x14ac:dyDescent="0.25">
      <c r="A134" s="44" t="s">
        <v>1486</v>
      </c>
      <c r="B134" s="58"/>
      <c r="C134" s="110" t="s">
        <v>1484</v>
      </c>
      <c r="D134" s="168">
        <f>D135+D136</f>
        <v>0</v>
      </c>
      <c r="E134" s="168">
        <f>E135+E136</f>
        <v>0</v>
      </c>
      <c r="F134" s="326">
        <f>D134-E134</f>
        <v>0</v>
      </c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4"/>
      <c r="AE134" s="84"/>
      <c r="AF134" s="84"/>
      <c r="AG134" s="84"/>
      <c r="AH134" s="84"/>
      <c r="AI134" s="84"/>
      <c r="AJ134" s="84"/>
    </row>
    <row r="135" spans="1:36" s="85" customFormat="1" ht="21.75" hidden="1" customHeight="1" x14ac:dyDescent="0.25">
      <c r="A135" s="43" t="s">
        <v>908</v>
      </c>
      <c r="B135" s="58"/>
      <c r="C135" s="114" t="s">
        <v>1468</v>
      </c>
      <c r="D135" s="172">
        <v>0</v>
      </c>
      <c r="E135" s="173"/>
      <c r="F135" s="334">
        <f>D135-E135</f>
        <v>0</v>
      </c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4"/>
      <c r="AE135" s="84"/>
      <c r="AF135" s="84"/>
      <c r="AG135" s="84"/>
      <c r="AH135" s="84"/>
      <c r="AI135" s="84"/>
      <c r="AJ135" s="84"/>
    </row>
    <row r="136" spans="1:36" s="85" customFormat="1" ht="48.75" hidden="1" customHeight="1" x14ac:dyDescent="0.25">
      <c r="A136" s="43" t="s">
        <v>1485</v>
      </c>
      <c r="B136" s="58"/>
      <c r="C136" s="114" t="s">
        <v>1483</v>
      </c>
      <c r="D136" s="169">
        <v>0</v>
      </c>
      <c r="E136" s="170">
        <v>0</v>
      </c>
      <c r="F136" s="327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4"/>
      <c r="AE136" s="84"/>
      <c r="AF136" s="84"/>
      <c r="AG136" s="84"/>
      <c r="AH136" s="84"/>
      <c r="AI136" s="84"/>
      <c r="AJ136" s="84"/>
    </row>
    <row r="137" spans="1:36" s="85" customFormat="1" hidden="1" x14ac:dyDescent="0.25">
      <c r="A137" s="44" t="s">
        <v>97</v>
      </c>
      <c r="B137" s="58"/>
      <c r="C137" s="110" t="s">
        <v>1463</v>
      </c>
      <c r="D137" s="168">
        <f>D138+D139</f>
        <v>0</v>
      </c>
      <c r="E137" s="168">
        <f>E138+E139</f>
        <v>0</v>
      </c>
      <c r="F137" s="326">
        <f>D137-E137</f>
        <v>0</v>
      </c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4"/>
      <c r="AE137" s="84"/>
      <c r="AF137" s="84"/>
      <c r="AG137" s="84"/>
      <c r="AH137" s="84"/>
      <c r="AI137" s="84"/>
      <c r="AJ137" s="84"/>
    </row>
    <row r="138" spans="1:36" s="85" customFormat="1" ht="21.75" hidden="1" customHeight="1" x14ac:dyDescent="0.25">
      <c r="A138" s="43" t="s">
        <v>908</v>
      </c>
      <c r="B138" s="58"/>
      <c r="C138" s="114" t="s">
        <v>1468</v>
      </c>
      <c r="D138" s="172">
        <v>0</v>
      </c>
      <c r="E138" s="173"/>
      <c r="F138" s="334">
        <f>D138-E138</f>
        <v>0</v>
      </c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4"/>
      <c r="AE138" s="84"/>
      <c r="AF138" s="84"/>
      <c r="AG138" s="84"/>
      <c r="AH138" s="84"/>
      <c r="AI138" s="84"/>
      <c r="AJ138" s="84"/>
    </row>
    <row r="139" spans="1:36" s="85" customFormat="1" ht="14.25" hidden="1" customHeight="1" x14ac:dyDescent="0.25">
      <c r="A139" s="43" t="s">
        <v>160</v>
      </c>
      <c r="B139" s="58"/>
      <c r="C139" s="114" t="s">
        <v>1464</v>
      </c>
      <c r="D139" s="169">
        <v>0</v>
      </c>
      <c r="E139" s="170">
        <v>0</v>
      </c>
      <c r="F139" s="327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4"/>
      <c r="AE139" s="84"/>
      <c r="AF139" s="84"/>
      <c r="AG139" s="84"/>
      <c r="AH139" s="84"/>
      <c r="AI139" s="84"/>
      <c r="AJ139" s="84"/>
    </row>
    <row r="140" spans="1:36" s="365" customFormat="1" ht="90" hidden="1" x14ac:dyDescent="0.25">
      <c r="A140" s="340" t="s">
        <v>1178</v>
      </c>
      <c r="B140" s="362"/>
      <c r="C140" s="342" t="s">
        <v>1117</v>
      </c>
      <c r="D140" s="343">
        <f>D141</f>
        <v>0</v>
      </c>
      <c r="E140" s="343">
        <f>E141</f>
        <v>0</v>
      </c>
      <c r="F140" s="363">
        <f t="shared" si="9"/>
        <v>0</v>
      </c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64"/>
      <c r="AE140" s="364"/>
      <c r="AF140" s="364"/>
      <c r="AG140" s="364"/>
      <c r="AH140" s="364"/>
      <c r="AI140" s="364"/>
      <c r="AJ140" s="364"/>
    </row>
    <row r="141" spans="1:36" s="35" customFormat="1" ht="100.5" hidden="1" customHeight="1" x14ac:dyDescent="0.25">
      <c r="A141" s="179" t="s">
        <v>1179</v>
      </c>
      <c r="B141" s="180"/>
      <c r="C141" s="344" t="s">
        <v>1118</v>
      </c>
      <c r="D141" s="299">
        <v>0</v>
      </c>
      <c r="E141" s="299">
        <v>0</v>
      </c>
      <c r="F141" s="363">
        <f t="shared" si="9"/>
        <v>0</v>
      </c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4"/>
      <c r="AE141" s="34"/>
      <c r="AF141" s="34"/>
      <c r="AG141" s="34"/>
      <c r="AH141" s="34"/>
      <c r="AI141" s="34"/>
      <c r="AJ141" s="34"/>
    </row>
    <row r="142" spans="1:36" s="365" customFormat="1" ht="45" hidden="1" x14ac:dyDescent="0.25">
      <c r="A142" s="340" t="s">
        <v>1298</v>
      </c>
      <c r="B142" s="362"/>
      <c r="C142" s="342" t="s">
        <v>1283</v>
      </c>
      <c r="D142" s="343">
        <f>D143</f>
        <v>0</v>
      </c>
      <c r="E142" s="343">
        <f>E143</f>
        <v>0</v>
      </c>
      <c r="F142" s="363">
        <f t="shared" ref="F142:F143" si="10">D142-E142</f>
        <v>0</v>
      </c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64"/>
      <c r="AE142" s="364"/>
      <c r="AF142" s="364"/>
      <c r="AG142" s="364"/>
      <c r="AH142" s="364"/>
      <c r="AI142" s="364"/>
      <c r="AJ142" s="364"/>
    </row>
    <row r="143" spans="1:36" s="35" customFormat="1" ht="68.25" hidden="1" customHeight="1" x14ac:dyDescent="0.25">
      <c r="A143" s="303" t="s">
        <v>1299</v>
      </c>
      <c r="B143" s="180"/>
      <c r="C143" s="344" t="s">
        <v>1284</v>
      </c>
      <c r="D143" s="299">
        <v>0</v>
      </c>
      <c r="E143" s="299">
        <v>0</v>
      </c>
      <c r="F143" s="363">
        <f t="shared" si="10"/>
        <v>0</v>
      </c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4"/>
      <c r="AE143" s="34"/>
      <c r="AF143" s="34"/>
      <c r="AG143" s="34"/>
      <c r="AH143" s="34"/>
      <c r="AI143" s="34"/>
      <c r="AJ143" s="34"/>
    </row>
    <row r="144" spans="1:36" s="159" customFormat="1" hidden="1" x14ac:dyDescent="0.25">
      <c r="A144" s="340" t="s">
        <v>99</v>
      </c>
      <c r="B144" s="341"/>
      <c r="C144" s="342" t="s">
        <v>1293</v>
      </c>
      <c r="D144" s="343">
        <f>D145</f>
        <v>0</v>
      </c>
      <c r="E144" s="343">
        <f>E145</f>
        <v>0</v>
      </c>
      <c r="F144" s="366">
        <f>F145</f>
        <v>0</v>
      </c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8"/>
      <c r="AE144" s="178"/>
      <c r="AF144" s="178"/>
      <c r="AG144" s="178"/>
      <c r="AH144" s="178"/>
      <c r="AI144" s="178"/>
      <c r="AJ144" s="178"/>
    </row>
    <row r="145" spans="1:36" s="159" customFormat="1" ht="30" hidden="1" customHeight="1" x14ac:dyDescent="0.25">
      <c r="A145" s="303" t="s">
        <v>318</v>
      </c>
      <c r="B145" s="341"/>
      <c r="C145" s="344" t="s">
        <v>317</v>
      </c>
      <c r="D145" s="346">
        <f>D146</f>
        <v>0</v>
      </c>
      <c r="E145" s="346">
        <f>E146</f>
        <v>0</v>
      </c>
      <c r="F145" s="367">
        <f>D145-E145</f>
        <v>0</v>
      </c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8"/>
      <c r="AE145" s="178"/>
      <c r="AF145" s="178"/>
      <c r="AG145" s="178"/>
      <c r="AH145" s="178"/>
      <c r="AI145" s="178"/>
      <c r="AJ145" s="178"/>
    </row>
    <row r="146" spans="1:36" s="159" customFormat="1" ht="28.5" hidden="1" customHeight="1" x14ac:dyDescent="0.25">
      <c r="A146" s="303" t="s">
        <v>318</v>
      </c>
      <c r="B146" s="341"/>
      <c r="C146" s="344" t="s">
        <v>1332</v>
      </c>
      <c r="D146" s="345">
        <v>0</v>
      </c>
      <c r="E146" s="346">
        <v>0</v>
      </c>
      <c r="F146" s="367">
        <f>D146-E146</f>
        <v>0</v>
      </c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8"/>
      <c r="AE146" s="178"/>
      <c r="AF146" s="178"/>
      <c r="AG146" s="178"/>
      <c r="AH146" s="178"/>
      <c r="AI146" s="178"/>
      <c r="AJ146" s="178"/>
    </row>
    <row r="147" spans="1:36" s="32" customFormat="1" ht="70.5" customHeight="1" x14ac:dyDescent="0.25">
      <c r="A147" s="102" t="s">
        <v>1471</v>
      </c>
      <c r="B147" s="46"/>
      <c r="C147" s="106" t="s">
        <v>1145</v>
      </c>
      <c r="D147" s="167">
        <f>D150</f>
        <v>0</v>
      </c>
      <c r="E147" s="167">
        <f>E150</f>
        <v>404677.65</v>
      </c>
      <c r="F147" s="368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1"/>
      <c r="AE147" s="31"/>
      <c r="AF147" s="31"/>
      <c r="AG147" s="31"/>
      <c r="AH147" s="31"/>
      <c r="AI147" s="31"/>
      <c r="AJ147" s="31"/>
    </row>
    <row r="148" spans="1:36" s="32" customFormat="1" ht="84" customHeight="1" x14ac:dyDescent="0.25">
      <c r="A148" s="311" t="s">
        <v>1472</v>
      </c>
      <c r="B148" s="46"/>
      <c r="C148" s="106" t="s">
        <v>1469</v>
      </c>
      <c r="D148" s="167">
        <f>D150</f>
        <v>0</v>
      </c>
      <c r="E148" s="167">
        <f>E150</f>
        <v>404677.65</v>
      </c>
      <c r="F148" s="368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1"/>
      <c r="AE148" s="31"/>
      <c r="AF148" s="31"/>
      <c r="AG148" s="31"/>
      <c r="AH148" s="31"/>
      <c r="AI148" s="31"/>
      <c r="AJ148" s="31"/>
    </row>
    <row r="149" spans="1:36" s="63" customFormat="1" ht="69" customHeight="1" x14ac:dyDescent="0.25">
      <c r="A149" s="104" t="s">
        <v>1474</v>
      </c>
      <c r="B149" s="57"/>
      <c r="C149" s="107" t="s">
        <v>1473</v>
      </c>
      <c r="D149" s="165">
        <v>0</v>
      </c>
      <c r="E149" s="369">
        <f>E150</f>
        <v>404677.65</v>
      </c>
      <c r="F149" s="68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2"/>
      <c r="AE149" s="62"/>
      <c r="AF149" s="62"/>
      <c r="AG149" s="62"/>
      <c r="AH149" s="62"/>
      <c r="AI149" s="62"/>
      <c r="AJ149" s="62"/>
    </row>
    <row r="150" spans="1:36" s="63" customFormat="1" ht="60" customHeight="1" x14ac:dyDescent="0.25">
      <c r="A150" s="104" t="s">
        <v>1147</v>
      </c>
      <c r="B150" s="57"/>
      <c r="C150" s="107" t="s">
        <v>1470</v>
      </c>
      <c r="D150" s="165">
        <v>0</v>
      </c>
      <c r="E150" s="369">
        <v>404677.65</v>
      </c>
      <c r="F150" s="68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2"/>
      <c r="AE150" s="62"/>
      <c r="AF150" s="62"/>
      <c r="AG150" s="62"/>
      <c r="AH150" s="62"/>
      <c r="AI150" s="62"/>
      <c r="AJ150" s="62"/>
    </row>
    <row r="151" spans="1:36" s="32" customFormat="1" ht="54" customHeight="1" x14ac:dyDescent="0.25">
      <c r="A151" s="433" t="s">
        <v>216</v>
      </c>
      <c r="B151" s="434"/>
      <c r="C151" s="435" t="s">
        <v>1146</v>
      </c>
      <c r="D151" s="436">
        <f>D152</f>
        <v>0</v>
      </c>
      <c r="E151" s="436">
        <f>E152</f>
        <v>-6018.86</v>
      </c>
      <c r="F151" s="437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1"/>
      <c r="AE151" s="31"/>
      <c r="AF151" s="31"/>
      <c r="AG151" s="31"/>
      <c r="AH151" s="31"/>
      <c r="AI151" s="31"/>
      <c r="AJ151" s="31"/>
    </row>
    <row r="152" spans="1:36" s="63" customFormat="1" ht="60.75" customHeight="1" x14ac:dyDescent="0.25">
      <c r="A152" s="104" t="s">
        <v>217</v>
      </c>
      <c r="B152" s="58"/>
      <c r="C152" s="199" t="s">
        <v>1557</v>
      </c>
      <c r="D152" s="165">
        <v>0</v>
      </c>
      <c r="E152" s="369">
        <v>-6018.86</v>
      </c>
      <c r="F152" s="68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2"/>
      <c r="AE152" s="62"/>
      <c r="AF152" s="62"/>
      <c r="AG152" s="62"/>
      <c r="AH152" s="62"/>
      <c r="AI152" s="62"/>
      <c r="AJ152" s="62"/>
    </row>
    <row r="153" spans="1:36" s="62" customFormat="1" ht="60.75" customHeight="1" x14ac:dyDescent="0.25">
      <c r="A153" s="197"/>
      <c r="B153" s="197"/>
      <c r="C153" s="198"/>
      <c r="D153" s="142"/>
      <c r="E153" s="142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</row>
    <row r="154" spans="1:36" ht="39" customHeight="1" x14ac:dyDescent="0.25">
      <c r="A154" s="445" t="s">
        <v>321</v>
      </c>
      <c r="B154" s="445"/>
      <c r="C154" s="445"/>
      <c r="D154" s="445"/>
      <c r="E154" s="457" t="s">
        <v>322</v>
      </c>
      <c r="F154" s="457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ht="21.75" customHeight="1" thickBot="1" x14ac:dyDescent="0.3">
      <c r="A155" s="200"/>
      <c r="B155" s="201"/>
      <c r="C155" s="201"/>
      <c r="D155" s="202"/>
      <c r="E155" s="202"/>
      <c r="F155" s="202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ht="15.75" customHeight="1" x14ac:dyDescent="0.25">
      <c r="A156" s="446" t="s">
        <v>74</v>
      </c>
      <c r="B156" s="449" t="s">
        <v>323</v>
      </c>
      <c r="C156" s="452" t="s">
        <v>324</v>
      </c>
      <c r="D156" s="454" t="s">
        <v>325</v>
      </c>
      <c r="E156" s="461" t="s">
        <v>78</v>
      </c>
      <c r="F156" s="438" t="s">
        <v>79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ht="5.45" customHeight="1" x14ac:dyDescent="0.25">
      <c r="A157" s="447"/>
      <c r="B157" s="450"/>
      <c r="C157" s="453"/>
      <c r="D157" s="455"/>
      <c r="E157" s="462"/>
      <c r="F157" s="439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ht="12.75" customHeight="1" x14ac:dyDescent="0.25">
      <c r="A158" s="447"/>
      <c r="B158" s="450"/>
      <c r="C158" s="453"/>
      <c r="D158" s="455"/>
      <c r="E158" s="462"/>
      <c r="F158" s="439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ht="13.5" customHeight="1" x14ac:dyDescent="0.25">
      <c r="A159" s="447"/>
      <c r="B159" s="450"/>
      <c r="C159" s="453"/>
      <c r="D159" s="455"/>
      <c r="E159" s="462"/>
      <c r="F159" s="43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ht="6.6" customHeight="1" x14ac:dyDescent="0.25">
      <c r="A160" s="447"/>
      <c r="B160" s="450"/>
      <c r="C160" s="453"/>
      <c r="D160" s="455"/>
      <c r="E160" s="462"/>
      <c r="F160" s="439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ht="7.5" customHeight="1" x14ac:dyDescent="0.25">
      <c r="A161" s="447"/>
      <c r="B161" s="450"/>
      <c r="C161" s="453"/>
      <c r="D161" s="455"/>
      <c r="E161" s="462"/>
      <c r="F161" s="439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ht="4.1500000000000004" hidden="1" customHeight="1" x14ac:dyDescent="0.25">
      <c r="A162" s="447"/>
      <c r="B162" s="450"/>
      <c r="C162" s="203"/>
      <c r="D162" s="455"/>
      <c r="E162" s="204"/>
      <c r="F162" s="205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ht="13.15" hidden="1" customHeight="1" x14ac:dyDescent="0.25">
      <c r="A163" s="448"/>
      <c r="B163" s="451"/>
      <c r="C163" s="206"/>
      <c r="D163" s="456"/>
      <c r="E163" s="207"/>
      <c r="F163" s="20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ht="13.5" customHeight="1" thickBot="1" x14ac:dyDescent="0.3">
      <c r="A164" s="209">
        <v>1</v>
      </c>
      <c r="B164" s="210">
        <v>2</v>
      </c>
      <c r="C164" s="211">
        <v>3</v>
      </c>
      <c r="D164" s="212" t="s">
        <v>83</v>
      </c>
      <c r="E164" s="213" t="s">
        <v>84</v>
      </c>
      <c r="F164" s="214" t="s">
        <v>85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x14ac:dyDescent="0.25">
      <c r="A165" s="215" t="s">
        <v>101</v>
      </c>
      <c r="B165" s="216" t="s">
        <v>102</v>
      </c>
      <c r="C165" s="217" t="s">
        <v>326</v>
      </c>
      <c r="D165" s="218">
        <f>D167+D1084</f>
        <v>214911269.59999999</v>
      </c>
      <c r="E165" s="218">
        <f>E167+E1084</f>
        <v>50226063.519999996</v>
      </c>
      <c r="F165" s="219">
        <f>IF(OR(D165="-",E165=D165),"-",D165-IF(E165="-",0,E165))</f>
        <v>164685206.07999998</v>
      </c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x14ac:dyDescent="0.25">
      <c r="A166" s="220" t="s">
        <v>89</v>
      </c>
      <c r="B166" s="221"/>
      <c r="C166" s="222"/>
      <c r="D166" s="223"/>
      <c r="E166" s="224"/>
      <c r="F166" s="225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s="74" customFormat="1" ht="39" customHeight="1" x14ac:dyDescent="0.25">
      <c r="A167" s="92" t="s">
        <v>327</v>
      </c>
      <c r="B167" s="93" t="s">
        <v>102</v>
      </c>
      <c r="C167" s="115" t="s">
        <v>328</v>
      </c>
      <c r="D167" s="88">
        <f>D168+D315+D331+D396+D491+D818+D848+D919+D992+D1076</f>
        <v>212644069.59999999</v>
      </c>
      <c r="E167" s="88">
        <f>E168+E315+E331+E396+E491+E818+E848+E919+E992+E1076</f>
        <v>49478599.089999996</v>
      </c>
      <c r="F167" s="89">
        <f t="shared" ref="F167:F263" si="11">IF(OR(D167="-",E167=D167),"-",D167-IF(E167="-",0,E167))</f>
        <v>163165470.50999999</v>
      </c>
    </row>
    <row r="168" spans="1:36" s="74" customFormat="1" x14ac:dyDescent="0.25">
      <c r="A168" s="92" t="s">
        <v>329</v>
      </c>
      <c r="B168" s="93" t="s">
        <v>102</v>
      </c>
      <c r="C168" s="115" t="s">
        <v>330</v>
      </c>
      <c r="D168" s="88">
        <f>D169+D216+D236+D243+D229</f>
        <v>39612400</v>
      </c>
      <c r="E168" s="88">
        <f>E169+E216+E236+E243+E229</f>
        <v>10435645.41</v>
      </c>
      <c r="F168" s="89">
        <f t="shared" si="11"/>
        <v>29176754.59</v>
      </c>
    </row>
    <row r="169" spans="1:36" s="74" customFormat="1" ht="52.5" customHeight="1" x14ac:dyDescent="0.25">
      <c r="A169" s="92" t="s">
        <v>331</v>
      </c>
      <c r="B169" s="93" t="s">
        <v>102</v>
      </c>
      <c r="C169" s="115" t="s">
        <v>332</v>
      </c>
      <c r="D169" s="88">
        <f>D170</f>
        <v>30101985</v>
      </c>
      <c r="E169" s="88">
        <f>E170</f>
        <v>7873652.9899999993</v>
      </c>
      <c r="F169" s="89">
        <f t="shared" si="11"/>
        <v>22228332.010000002</v>
      </c>
    </row>
    <row r="170" spans="1:36" s="74" customFormat="1" ht="23.25" x14ac:dyDescent="0.25">
      <c r="A170" s="92" t="s">
        <v>333</v>
      </c>
      <c r="B170" s="93" t="s">
        <v>102</v>
      </c>
      <c r="C170" s="115" t="s">
        <v>334</v>
      </c>
      <c r="D170" s="88">
        <f>D171</f>
        <v>30101985</v>
      </c>
      <c r="E170" s="88">
        <f>E171</f>
        <v>7873652.9899999993</v>
      </c>
      <c r="F170" s="89">
        <f t="shared" si="11"/>
        <v>22228332.010000002</v>
      </c>
    </row>
    <row r="171" spans="1:36" s="74" customFormat="1" ht="23.25" x14ac:dyDescent="0.25">
      <c r="A171" s="92" t="s">
        <v>103</v>
      </c>
      <c r="B171" s="93" t="s">
        <v>102</v>
      </c>
      <c r="C171" s="115" t="s">
        <v>335</v>
      </c>
      <c r="D171" s="88">
        <f>D172+D197+D201+D187+D192</f>
        <v>30101985</v>
      </c>
      <c r="E171" s="88">
        <f>E172+E197+E201+E187+E192</f>
        <v>7873652.9899999993</v>
      </c>
      <c r="F171" s="89">
        <f t="shared" si="11"/>
        <v>22228332.010000002</v>
      </c>
    </row>
    <row r="172" spans="1:36" s="74" customFormat="1" ht="45.75" x14ac:dyDescent="0.25">
      <c r="A172" s="92" t="s">
        <v>0</v>
      </c>
      <c r="B172" s="93" t="s">
        <v>102</v>
      </c>
      <c r="C172" s="115" t="s">
        <v>336</v>
      </c>
      <c r="D172" s="88">
        <f>D173+D178</f>
        <v>29759885</v>
      </c>
      <c r="E172" s="88">
        <f>E173+E178</f>
        <v>7871111.9899999993</v>
      </c>
      <c r="F172" s="89">
        <f t="shared" si="11"/>
        <v>21888773.010000002</v>
      </c>
    </row>
    <row r="173" spans="1:36" x14ac:dyDescent="0.25">
      <c r="A173" s="92" t="s">
        <v>108</v>
      </c>
      <c r="B173" s="93" t="s">
        <v>102</v>
      </c>
      <c r="C173" s="115" t="s">
        <v>337</v>
      </c>
      <c r="D173" s="88">
        <f>D174</f>
        <v>2199800</v>
      </c>
      <c r="E173" s="88">
        <f>E174</f>
        <v>717529.6399999999</v>
      </c>
      <c r="F173" s="89">
        <f t="shared" si="11"/>
        <v>1482270.36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ht="60" customHeight="1" x14ac:dyDescent="0.25">
      <c r="A174" s="95" t="s">
        <v>109</v>
      </c>
      <c r="B174" s="96" t="s">
        <v>102</v>
      </c>
      <c r="C174" s="117" t="s">
        <v>338</v>
      </c>
      <c r="D174" s="90">
        <f>D175</f>
        <v>2199800</v>
      </c>
      <c r="E174" s="90">
        <f>E175</f>
        <v>717529.6399999999</v>
      </c>
      <c r="F174" s="91">
        <f t="shared" si="11"/>
        <v>1482270.36</v>
      </c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ht="23.25" x14ac:dyDescent="0.25">
      <c r="A175" s="95" t="s">
        <v>110</v>
      </c>
      <c r="B175" s="96" t="s">
        <v>102</v>
      </c>
      <c r="C175" s="117" t="s">
        <v>339</v>
      </c>
      <c r="D175" s="90">
        <f>D176+D177</f>
        <v>2199800</v>
      </c>
      <c r="E175" s="90">
        <f>E176+E177</f>
        <v>717529.6399999999</v>
      </c>
      <c r="F175" s="91">
        <f t="shared" si="11"/>
        <v>1482270.36</v>
      </c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ht="23.25" x14ac:dyDescent="0.25">
      <c r="A176" s="95" t="s">
        <v>1172</v>
      </c>
      <c r="B176" s="96" t="s">
        <v>102</v>
      </c>
      <c r="C176" s="117" t="s">
        <v>340</v>
      </c>
      <c r="D176" s="90">
        <v>1689500</v>
      </c>
      <c r="E176" s="97">
        <v>562403.31999999995</v>
      </c>
      <c r="F176" s="91">
        <f t="shared" si="11"/>
        <v>1127096.6800000002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ht="50.25" customHeight="1" x14ac:dyDescent="0.25">
      <c r="A177" s="95" t="s">
        <v>240</v>
      </c>
      <c r="B177" s="96" t="s">
        <v>102</v>
      </c>
      <c r="C177" s="117" t="s">
        <v>341</v>
      </c>
      <c r="D177" s="90">
        <v>510300</v>
      </c>
      <c r="E177" s="97">
        <v>155126.32</v>
      </c>
      <c r="F177" s="91">
        <f t="shared" si="11"/>
        <v>355173.68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s="74" customFormat="1" x14ac:dyDescent="0.25">
      <c r="A178" s="92" t="s">
        <v>111</v>
      </c>
      <c r="B178" s="93" t="s">
        <v>102</v>
      </c>
      <c r="C178" s="115" t="s">
        <v>342</v>
      </c>
      <c r="D178" s="88">
        <f>D179+D184</f>
        <v>27560085</v>
      </c>
      <c r="E178" s="88">
        <f>E179+E184</f>
        <v>7153582.3499999996</v>
      </c>
      <c r="F178" s="89">
        <f t="shared" si="11"/>
        <v>20406502.649999999</v>
      </c>
    </row>
    <row r="179" spans="1:36" ht="57" customHeight="1" x14ac:dyDescent="0.25">
      <c r="A179" s="95" t="s">
        <v>109</v>
      </c>
      <c r="B179" s="96" t="s">
        <v>102</v>
      </c>
      <c r="C179" s="117" t="s">
        <v>343</v>
      </c>
      <c r="D179" s="90">
        <f>D180</f>
        <v>24313800</v>
      </c>
      <c r="E179" s="90">
        <f>E180</f>
        <v>6054846.3799999999</v>
      </c>
      <c r="F179" s="91">
        <f t="shared" si="11"/>
        <v>18258953.620000001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ht="23.25" x14ac:dyDescent="0.25">
      <c r="A180" s="95" t="s">
        <v>110</v>
      </c>
      <c r="B180" s="96" t="s">
        <v>102</v>
      </c>
      <c r="C180" s="117" t="s">
        <v>344</v>
      </c>
      <c r="D180" s="90">
        <f>D181+D182+D183</f>
        <v>24313800</v>
      </c>
      <c r="E180" s="90">
        <f>E181+E182+E183</f>
        <v>6054846.3799999999</v>
      </c>
      <c r="F180" s="91">
        <f t="shared" si="11"/>
        <v>18258953.620000001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ht="23.25" x14ac:dyDescent="0.25">
      <c r="A181" s="95" t="s">
        <v>1173</v>
      </c>
      <c r="B181" s="96" t="s">
        <v>102</v>
      </c>
      <c r="C181" s="117" t="s">
        <v>345</v>
      </c>
      <c r="D181" s="90">
        <f>18609300+15000</f>
        <v>18624300</v>
      </c>
      <c r="E181" s="97">
        <f>4676986.58+10672.29</f>
        <v>4687658.87</v>
      </c>
      <c r="F181" s="91">
        <f t="shared" si="11"/>
        <v>13936641.129999999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ht="34.5" x14ac:dyDescent="0.25">
      <c r="A182" s="95" t="s">
        <v>346</v>
      </c>
      <c r="B182" s="96" t="s">
        <v>102</v>
      </c>
      <c r="C182" s="117" t="s">
        <v>347</v>
      </c>
      <c r="D182" s="90">
        <f>8400+60100+1000</f>
        <v>69500</v>
      </c>
      <c r="E182" s="97">
        <v>200</v>
      </c>
      <c r="F182" s="91">
        <f t="shared" si="11"/>
        <v>69300</v>
      </c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ht="36" customHeight="1" x14ac:dyDescent="0.25">
      <c r="A183" s="95" t="s">
        <v>240</v>
      </c>
      <c r="B183" s="96" t="s">
        <v>102</v>
      </c>
      <c r="C183" s="117" t="s">
        <v>348</v>
      </c>
      <c r="D183" s="90">
        <v>5620000</v>
      </c>
      <c r="E183" s="97">
        <v>1366987.51</v>
      </c>
      <c r="F183" s="91">
        <f t="shared" si="11"/>
        <v>4253012.49</v>
      </c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4" customFormat="1" ht="23.25" x14ac:dyDescent="0.25">
      <c r="A184" s="92" t="s">
        <v>105</v>
      </c>
      <c r="B184" s="93" t="s">
        <v>102</v>
      </c>
      <c r="C184" s="115" t="s">
        <v>349</v>
      </c>
      <c r="D184" s="88">
        <f>D185</f>
        <v>3246285</v>
      </c>
      <c r="E184" s="226">
        <f>E185</f>
        <v>1098735.97</v>
      </c>
      <c r="F184" s="89">
        <f t="shared" si="11"/>
        <v>2147549.0300000003</v>
      </c>
    </row>
    <row r="185" spans="1:36" s="4" customFormat="1" ht="34.5" x14ac:dyDescent="0.25">
      <c r="A185" s="92" t="s">
        <v>1155</v>
      </c>
      <c r="B185" s="93" t="s">
        <v>102</v>
      </c>
      <c r="C185" s="115" t="s">
        <v>351</v>
      </c>
      <c r="D185" s="88">
        <f>D186</f>
        <v>3246285</v>
      </c>
      <c r="E185" s="88">
        <f>E186</f>
        <v>1098735.97</v>
      </c>
      <c r="F185" s="89">
        <f t="shared" si="11"/>
        <v>2147549.0300000003</v>
      </c>
    </row>
    <row r="186" spans="1:36" x14ac:dyDescent="0.25">
      <c r="A186" s="95" t="s">
        <v>1271</v>
      </c>
      <c r="B186" s="96" t="s">
        <v>102</v>
      </c>
      <c r="C186" s="117" t="s">
        <v>352</v>
      </c>
      <c r="D186" s="90">
        <v>3246285</v>
      </c>
      <c r="E186" s="97">
        <v>1098735.97</v>
      </c>
      <c r="F186" s="91">
        <f t="shared" si="11"/>
        <v>2147549.0300000003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94" customFormat="1" x14ac:dyDescent="0.25">
      <c r="A187" s="43" t="s">
        <v>104</v>
      </c>
      <c r="B187" s="93" t="s">
        <v>102</v>
      </c>
      <c r="C187" s="115" t="s">
        <v>1183</v>
      </c>
      <c r="D187" s="88">
        <f t="shared" ref="D187:E190" si="12">D188</f>
        <v>180000</v>
      </c>
      <c r="E187" s="88">
        <f t="shared" si="12"/>
        <v>0</v>
      </c>
      <c r="F187" s="89">
        <f t="shared" ref="F187:F196" si="13">IF(OR(D187="-",E187=D187),"-",D187-IF(E187="-",0,E187))</f>
        <v>180000</v>
      </c>
    </row>
    <row r="188" spans="1:36" s="4" customFormat="1" ht="33.75" x14ac:dyDescent="0.25">
      <c r="A188" s="227" t="s">
        <v>1188</v>
      </c>
      <c r="B188" s="93" t="s">
        <v>102</v>
      </c>
      <c r="C188" s="115" t="s">
        <v>1187</v>
      </c>
      <c r="D188" s="88">
        <f t="shared" si="12"/>
        <v>180000</v>
      </c>
      <c r="E188" s="88">
        <f t="shared" si="12"/>
        <v>0</v>
      </c>
      <c r="F188" s="89">
        <f t="shared" si="13"/>
        <v>180000</v>
      </c>
    </row>
    <row r="189" spans="1:36" s="4" customFormat="1" ht="23.25" x14ac:dyDescent="0.25">
      <c r="A189" s="92" t="s">
        <v>105</v>
      </c>
      <c r="B189" s="96" t="s">
        <v>102</v>
      </c>
      <c r="C189" s="117" t="s">
        <v>1186</v>
      </c>
      <c r="D189" s="90">
        <f t="shared" si="12"/>
        <v>180000</v>
      </c>
      <c r="E189" s="90">
        <f t="shared" si="12"/>
        <v>0</v>
      </c>
      <c r="F189" s="91">
        <f t="shared" si="13"/>
        <v>180000</v>
      </c>
    </row>
    <row r="190" spans="1:36" s="4" customFormat="1" ht="34.5" x14ac:dyDescent="0.25">
      <c r="A190" s="92" t="s">
        <v>1155</v>
      </c>
      <c r="B190" s="96" t="s">
        <v>102</v>
      </c>
      <c r="C190" s="117" t="s">
        <v>1185</v>
      </c>
      <c r="D190" s="90">
        <f t="shared" si="12"/>
        <v>180000</v>
      </c>
      <c r="E190" s="90">
        <f t="shared" si="12"/>
        <v>0</v>
      </c>
      <c r="F190" s="91">
        <f t="shared" si="13"/>
        <v>180000</v>
      </c>
    </row>
    <row r="191" spans="1:36" s="4" customFormat="1" x14ac:dyDescent="0.25">
      <c r="A191" s="95" t="s">
        <v>1271</v>
      </c>
      <c r="B191" s="96" t="s">
        <v>102</v>
      </c>
      <c r="C191" s="117" t="s">
        <v>1184</v>
      </c>
      <c r="D191" s="90">
        <v>180000</v>
      </c>
      <c r="E191" s="97">
        <v>0</v>
      </c>
      <c r="F191" s="91">
        <f t="shared" si="13"/>
        <v>180000</v>
      </c>
    </row>
    <row r="192" spans="1:36" s="375" customFormat="1" ht="57" hidden="1" customHeight="1" x14ac:dyDescent="0.25">
      <c r="A192" s="370" t="s">
        <v>310</v>
      </c>
      <c r="B192" s="371" t="s">
        <v>102</v>
      </c>
      <c r="C192" s="372" t="s">
        <v>1489</v>
      </c>
      <c r="D192" s="373">
        <f>D193</f>
        <v>0</v>
      </c>
      <c r="E192" s="373">
        <f>E193</f>
        <v>0</v>
      </c>
      <c r="F192" s="374" t="str">
        <f t="shared" si="13"/>
        <v>-</v>
      </c>
    </row>
    <row r="193" spans="1:36" s="375" customFormat="1" ht="48" hidden="1" customHeight="1" x14ac:dyDescent="0.25">
      <c r="A193" s="376" t="s">
        <v>1488</v>
      </c>
      <c r="B193" s="377"/>
      <c r="C193" s="378" t="s">
        <v>1479</v>
      </c>
      <c r="D193" s="379">
        <f>D194</f>
        <v>0</v>
      </c>
      <c r="E193" s="379">
        <f>E194</f>
        <v>0</v>
      </c>
      <c r="F193" s="380"/>
    </row>
    <row r="194" spans="1:36" s="375" customFormat="1" ht="72" hidden="1" customHeight="1" x14ac:dyDescent="0.25">
      <c r="A194" s="376" t="s">
        <v>109</v>
      </c>
      <c r="B194" s="377" t="s">
        <v>102</v>
      </c>
      <c r="C194" s="378" t="s">
        <v>1480</v>
      </c>
      <c r="D194" s="379">
        <f t="shared" ref="D194:E194" si="14">D195</f>
        <v>0</v>
      </c>
      <c r="E194" s="379">
        <f t="shared" si="14"/>
        <v>0</v>
      </c>
      <c r="F194" s="380" t="str">
        <f t="shared" si="13"/>
        <v>-</v>
      </c>
    </row>
    <row r="195" spans="1:36" s="375" customFormat="1" ht="23.25" hidden="1" x14ac:dyDescent="0.25">
      <c r="A195" s="376" t="s">
        <v>110</v>
      </c>
      <c r="B195" s="377" t="s">
        <v>102</v>
      </c>
      <c r="C195" s="378" t="s">
        <v>1481</v>
      </c>
      <c r="D195" s="379">
        <f>D196</f>
        <v>0</v>
      </c>
      <c r="E195" s="379">
        <f>E196</f>
        <v>0</v>
      </c>
      <c r="F195" s="380" t="str">
        <f t="shared" si="13"/>
        <v>-</v>
      </c>
    </row>
    <row r="196" spans="1:36" s="375" customFormat="1" ht="23.25" hidden="1" x14ac:dyDescent="0.25">
      <c r="A196" s="376" t="s">
        <v>1172</v>
      </c>
      <c r="B196" s="377" t="s">
        <v>102</v>
      </c>
      <c r="C196" s="378" t="s">
        <v>1482</v>
      </c>
      <c r="D196" s="379">
        <v>0</v>
      </c>
      <c r="E196" s="381">
        <v>0</v>
      </c>
      <c r="F196" s="380" t="str">
        <f t="shared" si="13"/>
        <v>-</v>
      </c>
    </row>
    <row r="197" spans="1:36" ht="48.75" customHeight="1" x14ac:dyDescent="0.25">
      <c r="A197" s="92" t="s">
        <v>353</v>
      </c>
      <c r="B197" s="93" t="s">
        <v>102</v>
      </c>
      <c r="C197" s="115" t="s">
        <v>354</v>
      </c>
      <c r="D197" s="88">
        <f t="shared" ref="D197:E199" si="15">D198</f>
        <v>6100</v>
      </c>
      <c r="E197" s="88">
        <f>E198</f>
        <v>2541</v>
      </c>
      <c r="F197" s="89">
        <f t="shared" si="11"/>
        <v>3559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ht="39" customHeight="1" x14ac:dyDescent="0.25">
      <c r="A198" s="95" t="s">
        <v>355</v>
      </c>
      <c r="B198" s="96" t="s">
        <v>102</v>
      </c>
      <c r="C198" s="117" t="s">
        <v>356</v>
      </c>
      <c r="D198" s="90">
        <f t="shared" si="15"/>
        <v>6100</v>
      </c>
      <c r="E198" s="90">
        <f t="shared" si="15"/>
        <v>2541</v>
      </c>
      <c r="F198" s="91">
        <f t="shared" si="11"/>
        <v>3559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ht="12" customHeight="1" x14ac:dyDescent="0.25">
      <c r="A199" s="95" t="s">
        <v>114</v>
      </c>
      <c r="B199" s="96" t="s">
        <v>102</v>
      </c>
      <c r="C199" s="117" t="s">
        <v>357</v>
      </c>
      <c r="D199" s="90">
        <f t="shared" si="15"/>
        <v>6100</v>
      </c>
      <c r="E199" s="90">
        <f t="shared" si="15"/>
        <v>2541</v>
      </c>
      <c r="F199" s="91">
        <f t="shared" si="11"/>
        <v>3559</v>
      </c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ht="13.5" customHeight="1" x14ac:dyDescent="0.25">
      <c r="A200" s="95" t="s">
        <v>115</v>
      </c>
      <c r="B200" s="96" t="s">
        <v>102</v>
      </c>
      <c r="C200" s="117" t="s">
        <v>358</v>
      </c>
      <c r="D200" s="90">
        <v>6100</v>
      </c>
      <c r="E200" s="97">
        <v>2541</v>
      </c>
      <c r="F200" s="91">
        <f t="shared" si="11"/>
        <v>3559</v>
      </c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ht="23.25" x14ac:dyDescent="0.25">
      <c r="A201" s="92" t="s">
        <v>11</v>
      </c>
      <c r="B201" s="93" t="s">
        <v>102</v>
      </c>
      <c r="C201" s="115" t="s">
        <v>359</v>
      </c>
      <c r="D201" s="88">
        <f>D206+D202</f>
        <v>156000</v>
      </c>
      <c r="E201" s="88">
        <f>E206+E202</f>
        <v>0</v>
      </c>
      <c r="F201" s="89">
        <f t="shared" si="11"/>
        <v>156000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s="123" customFormat="1" ht="13.5" customHeight="1" x14ac:dyDescent="0.25">
      <c r="A202" s="402" t="s">
        <v>247</v>
      </c>
      <c r="B202" s="403" t="s">
        <v>102</v>
      </c>
      <c r="C202" s="404" t="s">
        <v>1452</v>
      </c>
      <c r="D202" s="405">
        <f t="shared" ref="D202:E204" si="16">D203</f>
        <v>50000</v>
      </c>
      <c r="E202" s="405">
        <f t="shared" si="16"/>
        <v>0</v>
      </c>
      <c r="F202" s="406">
        <f t="shared" ref="F202:F205" si="17">IF(OR(D202="-",E202=D202),"-",D202-IF(E202="-",0,E202))</f>
        <v>50000</v>
      </c>
    </row>
    <row r="203" spans="1:36" s="412" customFormat="1" ht="13.5" customHeight="1" x14ac:dyDescent="0.25">
      <c r="A203" s="407" t="s">
        <v>112</v>
      </c>
      <c r="B203" s="408" t="s">
        <v>102</v>
      </c>
      <c r="C203" s="409" t="s">
        <v>1453</v>
      </c>
      <c r="D203" s="410">
        <f t="shared" si="16"/>
        <v>50000</v>
      </c>
      <c r="E203" s="410">
        <f t="shared" si="16"/>
        <v>0</v>
      </c>
      <c r="F203" s="411">
        <f t="shared" si="17"/>
        <v>50000</v>
      </c>
    </row>
    <row r="204" spans="1:36" s="412" customFormat="1" ht="12.75" customHeight="1" x14ac:dyDescent="0.25">
      <c r="A204" s="407" t="s">
        <v>248</v>
      </c>
      <c r="B204" s="408" t="s">
        <v>102</v>
      </c>
      <c r="C204" s="409" t="s">
        <v>1455</v>
      </c>
      <c r="D204" s="410">
        <f t="shared" si="16"/>
        <v>50000</v>
      </c>
      <c r="E204" s="410">
        <f t="shared" si="16"/>
        <v>0</v>
      </c>
      <c r="F204" s="411">
        <f t="shared" si="17"/>
        <v>50000</v>
      </c>
    </row>
    <row r="205" spans="1:36" s="412" customFormat="1" ht="12" customHeight="1" x14ac:dyDescent="0.25">
      <c r="A205" s="407" t="s">
        <v>1411</v>
      </c>
      <c r="B205" s="408" t="s">
        <v>102</v>
      </c>
      <c r="C205" s="409" t="s">
        <v>1454</v>
      </c>
      <c r="D205" s="410">
        <v>50000</v>
      </c>
      <c r="E205" s="413">
        <v>0</v>
      </c>
      <c r="F205" s="411">
        <f t="shared" si="17"/>
        <v>50000</v>
      </c>
    </row>
    <row r="206" spans="1:36" s="74" customFormat="1" ht="13.5" customHeight="1" x14ac:dyDescent="0.25">
      <c r="A206" s="44" t="s">
        <v>53</v>
      </c>
      <c r="B206" s="93" t="s">
        <v>102</v>
      </c>
      <c r="C206" s="115" t="s">
        <v>1072</v>
      </c>
      <c r="D206" s="88">
        <f t="shared" ref="D206:E207" si="18">D207</f>
        <v>106000</v>
      </c>
      <c r="E206" s="88">
        <f t="shared" si="18"/>
        <v>0</v>
      </c>
      <c r="F206" s="89">
        <f t="shared" si="11"/>
        <v>106000</v>
      </c>
    </row>
    <row r="207" spans="1:36" ht="13.5" customHeight="1" x14ac:dyDescent="0.25">
      <c r="A207" s="95" t="s">
        <v>112</v>
      </c>
      <c r="B207" s="96" t="s">
        <v>102</v>
      </c>
      <c r="C207" s="117" t="s">
        <v>1073</v>
      </c>
      <c r="D207" s="90">
        <f t="shared" si="18"/>
        <v>106000</v>
      </c>
      <c r="E207" s="90">
        <f t="shared" si="18"/>
        <v>0</v>
      </c>
      <c r="F207" s="91">
        <f t="shared" si="11"/>
        <v>106000</v>
      </c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ht="12.75" customHeight="1" x14ac:dyDescent="0.25">
      <c r="A208" s="95" t="s">
        <v>113</v>
      </c>
      <c r="B208" s="96" t="s">
        <v>102</v>
      </c>
      <c r="C208" s="117" t="s">
        <v>1074</v>
      </c>
      <c r="D208" s="90">
        <f>D210+D211+D209</f>
        <v>106000</v>
      </c>
      <c r="E208" s="90">
        <f>E210+E211+E209</f>
        <v>0</v>
      </c>
      <c r="F208" s="91">
        <f t="shared" si="11"/>
        <v>106000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ht="27" customHeight="1" x14ac:dyDescent="0.25">
      <c r="A209" s="401" t="s">
        <v>1514</v>
      </c>
      <c r="B209" s="96" t="s">
        <v>102</v>
      </c>
      <c r="C209" s="117" t="s">
        <v>1490</v>
      </c>
      <c r="D209" s="90">
        <v>105000</v>
      </c>
      <c r="E209" s="97">
        <v>0</v>
      </c>
      <c r="F209" s="91">
        <f t="shared" si="11"/>
        <v>105000</v>
      </c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s="375" customFormat="1" ht="12" hidden="1" customHeight="1" x14ac:dyDescent="0.25">
      <c r="A210" s="376" t="s">
        <v>1465</v>
      </c>
      <c r="B210" s="377" t="s">
        <v>102</v>
      </c>
      <c r="C210" s="378" t="s">
        <v>1458</v>
      </c>
      <c r="D210" s="379">
        <v>0</v>
      </c>
      <c r="E210" s="381">
        <v>0</v>
      </c>
      <c r="F210" s="380" t="str">
        <f t="shared" ref="F210" si="19">IF(OR(D210="-",E210=D210),"-",D210-IF(E210="-",0,E210))</f>
        <v>-</v>
      </c>
    </row>
    <row r="211" spans="1:36" ht="12" customHeight="1" x14ac:dyDescent="0.25">
      <c r="A211" s="95" t="s">
        <v>150</v>
      </c>
      <c r="B211" s="96" t="s">
        <v>102</v>
      </c>
      <c r="C211" s="117" t="s">
        <v>1189</v>
      </c>
      <c r="D211" s="90">
        <v>1000</v>
      </c>
      <c r="E211" s="97">
        <v>0</v>
      </c>
      <c r="F211" s="91">
        <f t="shared" si="11"/>
        <v>1000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s="86" customFormat="1" ht="12" hidden="1" customHeight="1" x14ac:dyDescent="0.25">
      <c r="A212" s="188" t="s">
        <v>1077</v>
      </c>
      <c r="B212" s="189" t="s">
        <v>102</v>
      </c>
      <c r="C212" s="190" t="s">
        <v>912</v>
      </c>
      <c r="D212" s="191">
        <f t="shared" ref="D212:E214" si="20">D213</f>
        <v>0</v>
      </c>
      <c r="E212" s="191">
        <f t="shared" si="20"/>
        <v>0</v>
      </c>
      <c r="F212" s="195" t="str">
        <f t="shared" si="11"/>
        <v>-</v>
      </c>
    </row>
    <row r="213" spans="1:36" s="87" customFormat="1" ht="12" hidden="1" customHeight="1" x14ac:dyDescent="0.25">
      <c r="A213" s="175" t="s">
        <v>112</v>
      </c>
      <c r="B213" s="176" t="s">
        <v>102</v>
      </c>
      <c r="C213" s="192" t="s">
        <v>911</v>
      </c>
      <c r="D213" s="193">
        <f t="shared" si="20"/>
        <v>0</v>
      </c>
      <c r="E213" s="193">
        <f t="shared" si="20"/>
        <v>0</v>
      </c>
      <c r="F213" s="196" t="str">
        <f t="shared" si="11"/>
        <v>-</v>
      </c>
    </row>
    <row r="214" spans="1:36" s="87" customFormat="1" ht="13.5" hidden="1" customHeight="1" x14ac:dyDescent="0.25">
      <c r="A214" s="175" t="s">
        <v>113</v>
      </c>
      <c r="B214" s="176" t="s">
        <v>102</v>
      </c>
      <c r="C214" s="192" t="s">
        <v>910</v>
      </c>
      <c r="D214" s="193">
        <f t="shared" si="20"/>
        <v>0</v>
      </c>
      <c r="E214" s="193">
        <f t="shared" si="20"/>
        <v>0</v>
      </c>
      <c r="F214" s="196" t="str">
        <f t="shared" si="11"/>
        <v>-</v>
      </c>
    </row>
    <row r="215" spans="1:36" s="87" customFormat="1" ht="12.75" hidden="1" customHeight="1" x14ac:dyDescent="0.25">
      <c r="A215" s="175" t="s">
        <v>150</v>
      </c>
      <c r="B215" s="176" t="s">
        <v>102</v>
      </c>
      <c r="C215" s="192" t="s">
        <v>909</v>
      </c>
      <c r="D215" s="193">
        <v>0</v>
      </c>
      <c r="E215" s="194">
        <v>0</v>
      </c>
      <c r="F215" s="196" t="str">
        <f t="shared" si="11"/>
        <v>-</v>
      </c>
    </row>
    <row r="216" spans="1:36" s="74" customFormat="1" ht="36" customHeight="1" x14ac:dyDescent="0.25">
      <c r="A216" s="92" t="s">
        <v>116</v>
      </c>
      <c r="B216" s="93" t="s">
        <v>102</v>
      </c>
      <c r="C216" s="115" t="s">
        <v>361</v>
      </c>
      <c r="D216" s="88">
        <f t="shared" ref="D216:E218" si="21">D217</f>
        <v>856200</v>
      </c>
      <c r="E216" s="88">
        <f t="shared" si="21"/>
        <v>356752</v>
      </c>
      <c r="F216" s="89">
        <f t="shared" si="11"/>
        <v>499448</v>
      </c>
    </row>
    <row r="217" spans="1:36" s="74" customFormat="1" ht="23.25" x14ac:dyDescent="0.25">
      <c r="A217" s="92" t="s">
        <v>333</v>
      </c>
      <c r="B217" s="93" t="s">
        <v>102</v>
      </c>
      <c r="C217" s="115" t="s">
        <v>362</v>
      </c>
      <c r="D217" s="88">
        <f t="shared" si="21"/>
        <v>856200</v>
      </c>
      <c r="E217" s="88">
        <f t="shared" si="21"/>
        <v>356752</v>
      </c>
      <c r="F217" s="89">
        <f t="shared" si="11"/>
        <v>499448</v>
      </c>
    </row>
    <row r="218" spans="1:36" s="74" customFormat="1" ht="23.25" x14ac:dyDescent="0.25">
      <c r="A218" s="92" t="s">
        <v>103</v>
      </c>
      <c r="B218" s="93" t="s">
        <v>102</v>
      </c>
      <c r="C218" s="115" t="s">
        <v>363</v>
      </c>
      <c r="D218" s="88">
        <f t="shared" si="21"/>
        <v>856200</v>
      </c>
      <c r="E218" s="88">
        <f t="shared" si="21"/>
        <v>356752</v>
      </c>
      <c r="F218" s="89">
        <f t="shared" si="11"/>
        <v>499448</v>
      </c>
    </row>
    <row r="219" spans="1:36" s="74" customFormat="1" ht="47.25" customHeight="1" x14ac:dyDescent="0.25">
      <c r="A219" s="92" t="s">
        <v>353</v>
      </c>
      <c r="B219" s="93" t="s">
        <v>102</v>
      </c>
      <c r="C219" s="115" t="s">
        <v>364</v>
      </c>
      <c r="D219" s="88">
        <f>D220+D223+D226</f>
        <v>856200</v>
      </c>
      <c r="E219" s="88">
        <f>E220+E223+E226</f>
        <v>356752</v>
      </c>
      <c r="F219" s="89">
        <f t="shared" si="11"/>
        <v>499448</v>
      </c>
    </row>
    <row r="220" spans="1:36" ht="38.25" customHeight="1" x14ac:dyDescent="0.25">
      <c r="A220" s="95" t="s">
        <v>365</v>
      </c>
      <c r="B220" s="96" t="s">
        <v>102</v>
      </c>
      <c r="C220" s="117" t="s">
        <v>366</v>
      </c>
      <c r="D220" s="90">
        <f>D221</f>
        <v>685000</v>
      </c>
      <c r="E220" s="90">
        <f>E221</f>
        <v>285418</v>
      </c>
      <c r="F220" s="91">
        <f t="shared" si="11"/>
        <v>399582</v>
      </c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1:36" x14ac:dyDescent="0.25">
      <c r="A221" s="95" t="s">
        <v>114</v>
      </c>
      <c r="B221" s="96" t="s">
        <v>102</v>
      </c>
      <c r="C221" s="117" t="s">
        <v>367</v>
      </c>
      <c r="D221" s="90">
        <f>D222</f>
        <v>685000</v>
      </c>
      <c r="E221" s="90">
        <f>E222</f>
        <v>285418</v>
      </c>
      <c r="F221" s="91">
        <f t="shared" si="11"/>
        <v>399582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1:36" x14ac:dyDescent="0.25">
      <c r="A222" s="95" t="s">
        <v>115</v>
      </c>
      <c r="B222" s="96" t="s">
        <v>102</v>
      </c>
      <c r="C222" s="117" t="s">
        <v>368</v>
      </c>
      <c r="D222" s="90">
        <v>685000</v>
      </c>
      <c r="E222" s="97">
        <v>285418</v>
      </c>
      <c r="F222" s="91">
        <f t="shared" si="11"/>
        <v>399582</v>
      </c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1:36" ht="34.5" x14ac:dyDescent="0.25">
      <c r="A223" s="95" t="s">
        <v>369</v>
      </c>
      <c r="B223" s="96" t="s">
        <v>102</v>
      </c>
      <c r="C223" s="117" t="s">
        <v>370</v>
      </c>
      <c r="D223" s="90">
        <f>D224</f>
        <v>171200</v>
      </c>
      <c r="E223" s="90">
        <f>E224</f>
        <v>71334</v>
      </c>
      <c r="F223" s="91">
        <f t="shared" si="11"/>
        <v>99866</v>
      </c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1:36" ht="13.5" customHeight="1" x14ac:dyDescent="0.25">
      <c r="A224" s="95" t="s">
        <v>114</v>
      </c>
      <c r="B224" s="96" t="s">
        <v>102</v>
      </c>
      <c r="C224" s="117" t="s">
        <v>371</v>
      </c>
      <c r="D224" s="90">
        <f>D225</f>
        <v>171200</v>
      </c>
      <c r="E224" s="90">
        <f>E225</f>
        <v>71334</v>
      </c>
      <c r="F224" s="91">
        <f t="shared" si="11"/>
        <v>99866</v>
      </c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</row>
    <row r="225" spans="1:36" ht="12.75" customHeight="1" x14ac:dyDescent="0.25">
      <c r="A225" s="95" t="s">
        <v>115</v>
      </c>
      <c r="B225" s="96" t="s">
        <v>102</v>
      </c>
      <c r="C225" s="117" t="s">
        <v>372</v>
      </c>
      <c r="D225" s="90">
        <v>171200</v>
      </c>
      <c r="E225" s="97">
        <v>71334</v>
      </c>
      <c r="F225" s="91">
        <f t="shared" si="11"/>
        <v>99866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1:36" s="87" customFormat="1" ht="34.5" hidden="1" x14ac:dyDescent="0.25">
      <c r="A226" s="175" t="s">
        <v>897</v>
      </c>
      <c r="B226" s="176" t="s">
        <v>102</v>
      </c>
      <c r="C226" s="192" t="s">
        <v>1381</v>
      </c>
      <c r="D226" s="193">
        <f t="shared" ref="D226:E227" si="22">D227</f>
        <v>0</v>
      </c>
      <c r="E226" s="193">
        <f t="shared" si="22"/>
        <v>0</v>
      </c>
      <c r="F226" s="196" t="str">
        <f t="shared" si="11"/>
        <v>-</v>
      </c>
    </row>
    <row r="227" spans="1:36" s="87" customFormat="1" ht="11.25" hidden="1" customHeight="1" x14ac:dyDescent="0.25">
      <c r="A227" s="175" t="s">
        <v>114</v>
      </c>
      <c r="B227" s="176" t="s">
        <v>102</v>
      </c>
      <c r="C227" s="192" t="s">
        <v>1382</v>
      </c>
      <c r="D227" s="193">
        <f t="shared" si="22"/>
        <v>0</v>
      </c>
      <c r="E227" s="193">
        <f t="shared" si="22"/>
        <v>0</v>
      </c>
      <c r="F227" s="196" t="str">
        <f t="shared" si="11"/>
        <v>-</v>
      </c>
    </row>
    <row r="228" spans="1:36" s="87" customFormat="1" ht="11.25" hidden="1" customHeight="1" x14ac:dyDescent="0.25">
      <c r="A228" s="175" t="s">
        <v>115</v>
      </c>
      <c r="B228" s="176" t="s">
        <v>102</v>
      </c>
      <c r="C228" s="192" t="s">
        <v>1383</v>
      </c>
      <c r="D228" s="193">
        <v>0</v>
      </c>
      <c r="E228" s="194">
        <v>0</v>
      </c>
      <c r="F228" s="196" t="str">
        <f t="shared" si="11"/>
        <v>-</v>
      </c>
    </row>
    <row r="229" spans="1:36" s="149" customFormat="1" ht="17.25" hidden="1" customHeight="1" x14ac:dyDescent="0.25">
      <c r="A229" s="325" t="s">
        <v>1354</v>
      </c>
      <c r="B229" s="313" t="s">
        <v>102</v>
      </c>
      <c r="C229" s="314" t="s">
        <v>1333</v>
      </c>
      <c r="D229" s="318">
        <f t="shared" ref="D229:E230" si="23">D230</f>
        <v>0</v>
      </c>
      <c r="E229" s="318">
        <f t="shared" si="23"/>
        <v>0</v>
      </c>
      <c r="F229" s="319" t="str">
        <f t="shared" ref="F229:F231" si="24">IF(OR(D229="-",E229=D229),"-",D229-IF(E229="-",0,E229))</f>
        <v>-</v>
      </c>
    </row>
    <row r="230" spans="1:36" s="149" customFormat="1" ht="23.25" hidden="1" x14ac:dyDescent="0.25">
      <c r="A230" s="325" t="s">
        <v>333</v>
      </c>
      <c r="B230" s="313" t="s">
        <v>102</v>
      </c>
      <c r="C230" s="314" t="s">
        <v>1335</v>
      </c>
      <c r="D230" s="318">
        <f t="shared" si="23"/>
        <v>0</v>
      </c>
      <c r="E230" s="318">
        <f t="shared" si="23"/>
        <v>0</v>
      </c>
      <c r="F230" s="319" t="str">
        <f t="shared" si="24"/>
        <v>-</v>
      </c>
    </row>
    <row r="231" spans="1:36" s="149" customFormat="1" ht="23.25" hidden="1" x14ac:dyDescent="0.25">
      <c r="A231" s="325" t="s">
        <v>103</v>
      </c>
      <c r="B231" s="313" t="s">
        <v>102</v>
      </c>
      <c r="C231" s="314" t="s">
        <v>1334</v>
      </c>
      <c r="D231" s="318">
        <f>D232</f>
        <v>0</v>
      </c>
      <c r="E231" s="318">
        <f>E232</f>
        <v>0</v>
      </c>
      <c r="F231" s="319" t="str">
        <f t="shared" si="24"/>
        <v>-</v>
      </c>
    </row>
    <row r="232" spans="1:36" s="148" customFormat="1" hidden="1" x14ac:dyDescent="0.25">
      <c r="A232" s="322" t="s">
        <v>104</v>
      </c>
      <c r="B232" s="315" t="s">
        <v>102</v>
      </c>
      <c r="C232" s="316" t="s">
        <v>1451</v>
      </c>
      <c r="D232" s="320">
        <f>D234</f>
        <v>0</v>
      </c>
      <c r="E232" s="320">
        <f>E234</f>
        <v>0</v>
      </c>
      <c r="F232" s="321" t="str">
        <f t="shared" si="11"/>
        <v>-</v>
      </c>
    </row>
    <row r="233" spans="1:36" s="148" customFormat="1" hidden="1" x14ac:dyDescent="0.25">
      <c r="A233" s="322" t="s">
        <v>1457</v>
      </c>
      <c r="B233" s="315" t="s">
        <v>102</v>
      </c>
      <c r="C233" s="316" t="s">
        <v>1456</v>
      </c>
      <c r="D233" s="320">
        <f>D235</f>
        <v>0</v>
      </c>
      <c r="E233" s="320">
        <f>E235</f>
        <v>0</v>
      </c>
      <c r="F233" s="321" t="str">
        <f t="shared" si="11"/>
        <v>-</v>
      </c>
    </row>
    <row r="234" spans="1:36" s="148" customFormat="1" ht="18" hidden="1" customHeight="1" x14ac:dyDescent="0.25">
      <c r="A234" s="322" t="s">
        <v>112</v>
      </c>
      <c r="B234" s="315" t="s">
        <v>102</v>
      </c>
      <c r="C234" s="316" t="s">
        <v>1440</v>
      </c>
      <c r="D234" s="320">
        <f t="shared" ref="D234:E234" si="25">D235</f>
        <v>0</v>
      </c>
      <c r="E234" s="320">
        <f t="shared" si="25"/>
        <v>0</v>
      </c>
      <c r="F234" s="321" t="str">
        <f t="shared" si="11"/>
        <v>-</v>
      </c>
    </row>
    <row r="235" spans="1:36" s="148" customFormat="1" hidden="1" x14ac:dyDescent="0.25">
      <c r="A235" s="322" t="s">
        <v>1442</v>
      </c>
      <c r="B235" s="315" t="s">
        <v>102</v>
      </c>
      <c r="C235" s="316" t="s">
        <v>1441</v>
      </c>
      <c r="D235" s="320">
        <v>0</v>
      </c>
      <c r="E235" s="324">
        <v>0</v>
      </c>
      <c r="F235" s="321" t="str">
        <f t="shared" si="11"/>
        <v>-</v>
      </c>
    </row>
    <row r="236" spans="1:36" s="94" customFormat="1" x14ac:dyDescent="0.25">
      <c r="A236" s="382" t="s">
        <v>1017</v>
      </c>
      <c r="B236" s="93" t="s">
        <v>102</v>
      </c>
      <c r="C236" s="115" t="s">
        <v>913</v>
      </c>
      <c r="D236" s="88">
        <f t="shared" ref="D236:E241" si="26">D237</f>
        <v>2056800</v>
      </c>
      <c r="E236" s="88">
        <f t="shared" si="26"/>
        <v>0</v>
      </c>
      <c r="F236" s="89">
        <f t="shared" ref="F236:F242" si="27">IF(OR(D236="-",E236=D236),"-",D236-IF(E236="-",0,E236))</f>
        <v>2056800</v>
      </c>
    </row>
    <row r="237" spans="1:36" s="94" customFormat="1" ht="23.25" x14ac:dyDescent="0.25">
      <c r="A237" s="92" t="s">
        <v>333</v>
      </c>
      <c r="B237" s="93" t="s">
        <v>102</v>
      </c>
      <c r="C237" s="115" t="s">
        <v>914</v>
      </c>
      <c r="D237" s="88">
        <f t="shared" si="26"/>
        <v>2056800</v>
      </c>
      <c r="E237" s="88">
        <f t="shared" si="26"/>
        <v>0</v>
      </c>
      <c r="F237" s="89">
        <f t="shared" si="27"/>
        <v>2056800</v>
      </c>
    </row>
    <row r="238" spans="1:36" s="94" customFormat="1" ht="23.25" x14ac:dyDescent="0.25">
      <c r="A238" s="92" t="s">
        <v>103</v>
      </c>
      <c r="B238" s="93" t="s">
        <v>102</v>
      </c>
      <c r="C238" s="115" t="s">
        <v>915</v>
      </c>
      <c r="D238" s="88">
        <f t="shared" si="26"/>
        <v>2056800</v>
      </c>
      <c r="E238" s="88">
        <f t="shared" si="26"/>
        <v>0</v>
      </c>
      <c r="F238" s="89">
        <f t="shared" si="27"/>
        <v>2056800</v>
      </c>
    </row>
    <row r="239" spans="1:36" s="4" customFormat="1" ht="23.25" x14ac:dyDescent="0.25">
      <c r="A239" s="95" t="s">
        <v>11</v>
      </c>
      <c r="B239" s="96" t="s">
        <v>102</v>
      </c>
      <c r="C239" s="116" t="s">
        <v>916</v>
      </c>
      <c r="D239" s="90">
        <f t="shared" si="26"/>
        <v>2056800</v>
      </c>
      <c r="E239" s="90">
        <f t="shared" si="26"/>
        <v>0</v>
      </c>
      <c r="F239" s="91">
        <f t="shared" si="27"/>
        <v>2056800</v>
      </c>
    </row>
    <row r="240" spans="1:36" s="4" customFormat="1" x14ac:dyDescent="0.25">
      <c r="A240" s="98" t="s">
        <v>1018</v>
      </c>
      <c r="B240" s="96" t="s">
        <v>102</v>
      </c>
      <c r="C240" s="116" t="s">
        <v>917</v>
      </c>
      <c r="D240" s="90">
        <f t="shared" si="26"/>
        <v>2056800</v>
      </c>
      <c r="E240" s="90">
        <f t="shared" si="26"/>
        <v>0</v>
      </c>
      <c r="F240" s="91">
        <f t="shared" si="27"/>
        <v>2056800</v>
      </c>
    </row>
    <row r="241" spans="1:36" s="4" customFormat="1" x14ac:dyDescent="0.25">
      <c r="A241" s="98" t="s">
        <v>112</v>
      </c>
      <c r="B241" s="96" t="s">
        <v>102</v>
      </c>
      <c r="C241" s="116" t="s">
        <v>918</v>
      </c>
      <c r="D241" s="90">
        <f t="shared" si="26"/>
        <v>2056800</v>
      </c>
      <c r="E241" s="90">
        <f t="shared" si="26"/>
        <v>0</v>
      </c>
      <c r="F241" s="91">
        <f t="shared" si="27"/>
        <v>2056800</v>
      </c>
    </row>
    <row r="242" spans="1:36" s="4" customFormat="1" x14ac:dyDescent="0.25">
      <c r="A242" s="98" t="s">
        <v>1019</v>
      </c>
      <c r="B242" s="96" t="s">
        <v>102</v>
      </c>
      <c r="C242" s="116" t="s">
        <v>919</v>
      </c>
      <c r="D242" s="90">
        <v>2056800</v>
      </c>
      <c r="E242" s="90">
        <v>0</v>
      </c>
      <c r="F242" s="91">
        <f t="shared" si="27"/>
        <v>2056800</v>
      </c>
    </row>
    <row r="243" spans="1:36" s="94" customFormat="1" x14ac:dyDescent="0.25">
      <c r="A243" s="92" t="s">
        <v>117</v>
      </c>
      <c r="B243" s="93" t="s">
        <v>102</v>
      </c>
      <c r="C243" s="115" t="s">
        <v>373</v>
      </c>
      <c r="D243" s="88">
        <f>D244+D265</f>
        <v>6597415</v>
      </c>
      <c r="E243" s="88">
        <f>E244+E265</f>
        <v>2205240.42</v>
      </c>
      <c r="F243" s="89">
        <f t="shared" si="11"/>
        <v>4392174.58</v>
      </c>
    </row>
    <row r="244" spans="1:36" s="74" customFormat="1" ht="48" customHeight="1" x14ac:dyDescent="0.25">
      <c r="A244" s="92" t="s">
        <v>1331</v>
      </c>
      <c r="B244" s="93" t="s">
        <v>102</v>
      </c>
      <c r="C244" s="115" t="s">
        <v>374</v>
      </c>
      <c r="D244" s="88">
        <f>D245+D259</f>
        <v>1734400</v>
      </c>
      <c r="E244" s="88">
        <f>E245+E259</f>
        <v>308536</v>
      </c>
      <c r="F244" s="89">
        <f t="shared" si="11"/>
        <v>1425864</v>
      </c>
    </row>
    <row r="245" spans="1:36" s="74" customFormat="1" ht="23.25" x14ac:dyDescent="0.25">
      <c r="A245" s="92" t="s">
        <v>239</v>
      </c>
      <c r="B245" s="93" t="s">
        <v>102</v>
      </c>
      <c r="C245" s="115" t="s">
        <v>375</v>
      </c>
      <c r="D245" s="88">
        <f>D246</f>
        <v>1684400</v>
      </c>
      <c r="E245" s="88">
        <f>E246</f>
        <v>308536</v>
      </c>
      <c r="F245" s="89">
        <f t="shared" si="11"/>
        <v>1375864</v>
      </c>
    </row>
    <row r="246" spans="1:36" x14ac:dyDescent="0.25">
      <c r="A246" s="95" t="s">
        <v>104</v>
      </c>
      <c r="B246" s="96" t="s">
        <v>102</v>
      </c>
      <c r="C246" s="117" t="s">
        <v>376</v>
      </c>
      <c r="D246" s="90">
        <f>D247+D251+D255</f>
        <v>1684400</v>
      </c>
      <c r="E246" s="90">
        <f>E247+E251+E255</f>
        <v>308536</v>
      </c>
      <c r="F246" s="91">
        <f t="shared" si="11"/>
        <v>1375864</v>
      </c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ht="23.25" x14ac:dyDescent="0.25">
      <c r="A247" s="95" t="s">
        <v>118</v>
      </c>
      <c r="B247" s="96" t="s">
        <v>102</v>
      </c>
      <c r="C247" s="117" t="s">
        <v>377</v>
      </c>
      <c r="D247" s="90">
        <f t="shared" ref="D247:E249" si="28">D248</f>
        <v>1300000</v>
      </c>
      <c r="E247" s="90">
        <f t="shared" si="28"/>
        <v>174400</v>
      </c>
      <c r="F247" s="91">
        <f t="shared" si="11"/>
        <v>1125600</v>
      </c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ht="23.25" x14ac:dyDescent="0.25">
      <c r="A248" s="95" t="s">
        <v>105</v>
      </c>
      <c r="B248" s="96" t="s">
        <v>102</v>
      </c>
      <c r="C248" s="117" t="s">
        <v>378</v>
      </c>
      <c r="D248" s="90">
        <f t="shared" si="28"/>
        <v>1300000</v>
      </c>
      <c r="E248" s="90">
        <f t="shared" si="28"/>
        <v>174400</v>
      </c>
      <c r="F248" s="91">
        <f t="shared" si="11"/>
        <v>1125600</v>
      </c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249" spans="1:36" ht="27" customHeight="1" x14ac:dyDescent="0.25">
      <c r="A249" s="95" t="s">
        <v>1155</v>
      </c>
      <c r="B249" s="96" t="s">
        <v>102</v>
      </c>
      <c r="C249" s="117" t="s">
        <v>379</v>
      </c>
      <c r="D249" s="90">
        <f t="shared" si="28"/>
        <v>1300000</v>
      </c>
      <c r="E249" s="90">
        <f t="shared" si="28"/>
        <v>174400</v>
      </c>
      <c r="F249" s="91">
        <f t="shared" si="11"/>
        <v>1125600</v>
      </c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</row>
    <row r="250" spans="1:36" x14ac:dyDescent="0.25">
      <c r="A250" s="95" t="s">
        <v>1271</v>
      </c>
      <c r="B250" s="96" t="s">
        <v>102</v>
      </c>
      <c r="C250" s="117" t="s">
        <v>380</v>
      </c>
      <c r="D250" s="90">
        <v>1300000</v>
      </c>
      <c r="E250" s="97">
        <v>174400</v>
      </c>
      <c r="F250" s="91">
        <f t="shared" si="11"/>
        <v>1125600</v>
      </c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</row>
    <row r="251" spans="1:36" ht="23.25" x14ac:dyDescent="0.25">
      <c r="A251" s="95" t="s">
        <v>120</v>
      </c>
      <c r="B251" s="96" t="s">
        <v>102</v>
      </c>
      <c r="C251" s="117" t="s">
        <v>381</v>
      </c>
      <c r="D251" s="90">
        <f t="shared" ref="D251:E253" si="29">D252</f>
        <v>100000</v>
      </c>
      <c r="E251" s="90">
        <f>E252</f>
        <v>32136</v>
      </c>
      <c r="F251" s="91">
        <f t="shared" si="11"/>
        <v>67864</v>
      </c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1:36" ht="23.25" x14ac:dyDescent="0.25">
      <c r="A252" s="95" t="s">
        <v>105</v>
      </c>
      <c r="B252" s="96" t="s">
        <v>102</v>
      </c>
      <c r="C252" s="117" t="s">
        <v>382</v>
      </c>
      <c r="D252" s="90">
        <f t="shared" si="29"/>
        <v>100000</v>
      </c>
      <c r="E252" s="90">
        <f t="shared" si="29"/>
        <v>32136</v>
      </c>
      <c r="F252" s="91">
        <f t="shared" si="11"/>
        <v>67864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1:36" ht="26.25" customHeight="1" x14ac:dyDescent="0.25">
      <c r="A253" s="95" t="s">
        <v>1155</v>
      </c>
      <c r="B253" s="96" t="s">
        <v>102</v>
      </c>
      <c r="C253" s="117" t="s">
        <v>383</v>
      </c>
      <c r="D253" s="90">
        <f t="shared" si="29"/>
        <v>100000</v>
      </c>
      <c r="E253" s="90">
        <f t="shared" si="29"/>
        <v>32136</v>
      </c>
      <c r="F253" s="91">
        <f t="shared" si="11"/>
        <v>67864</v>
      </c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1:36" x14ac:dyDescent="0.25">
      <c r="A254" s="95" t="s">
        <v>1271</v>
      </c>
      <c r="B254" s="96" t="s">
        <v>102</v>
      </c>
      <c r="C254" s="117" t="s">
        <v>384</v>
      </c>
      <c r="D254" s="90">
        <v>100000</v>
      </c>
      <c r="E254" s="97">
        <v>32136</v>
      </c>
      <c r="F254" s="91">
        <f t="shared" si="11"/>
        <v>67864</v>
      </c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1:36" ht="14.25" customHeight="1" x14ac:dyDescent="0.25">
      <c r="A255" s="95" t="s">
        <v>121</v>
      </c>
      <c r="B255" s="96" t="s">
        <v>102</v>
      </c>
      <c r="C255" s="117" t="s">
        <v>385</v>
      </c>
      <c r="D255" s="90">
        <f t="shared" ref="D255:E256" si="30">D256</f>
        <v>284400</v>
      </c>
      <c r="E255" s="90">
        <f t="shared" si="30"/>
        <v>102000</v>
      </c>
      <c r="F255" s="91">
        <f t="shared" si="11"/>
        <v>182400</v>
      </c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1:36" ht="23.25" x14ac:dyDescent="0.25">
      <c r="A256" s="95" t="s">
        <v>105</v>
      </c>
      <c r="B256" s="96" t="s">
        <v>102</v>
      </c>
      <c r="C256" s="117" t="s">
        <v>386</v>
      </c>
      <c r="D256" s="90">
        <f t="shared" si="30"/>
        <v>284400</v>
      </c>
      <c r="E256" s="90">
        <f t="shared" si="30"/>
        <v>102000</v>
      </c>
      <c r="F256" s="91">
        <f t="shared" si="11"/>
        <v>182400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36" ht="26.25" customHeight="1" x14ac:dyDescent="0.25">
      <c r="A257" s="95" t="s">
        <v>1155</v>
      </c>
      <c r="B257" s="96" t="s">
        <v>102</v>
      </c>
      <c r="C257" s="117" t="s">
        <v>387</v>
      </c>
      <c r="D257" s="90">
        <f>D258</f>
        <v>284400</v>
      </c>
      <c r="E257" s="90">
        <f>E258</f>
        <v>102000</v>
      </c>
      <c r="F257" s="91">
        <f t="shared" si="11"/>
        <v>182400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1:36" x14ac:dyDescent="0.25">
      <c r="A258" s="95" t="s">
        <v>1271</v>
      </c>
      <c r="B258" s="96" t="s">
        <v>102</v>
      </c>
      <c r="C258" s="117" t="s">
        <v>388</v>
      </c>
      <c r="D258" s="90">
        <v>284400</v>
      </c>
      <c r="E258" s="97">
        <v>102000</v>
      </c>
      <c r="F258" s="91">
        <f t="shared" si="11"/>
        <v>182400</v>
      </c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1:36" ht="45.75" x14ac:dyDescent="0.25">
      <c r="A259" s="92" t="s">
        <v>389</v>
      </c>
      <c r="B259" s="93" t="s">
        <v>102</v>
      </c>
      <c r="C259" s="115" t="s">
        <v>390</v>
      </c>
      <c r="D259" s="88">
        <f t="shared" ref="D259:E263" si="31">D260</f>
        <v>50000</v>
      </c>
      <c r="E259" s="88">
        <f t="shared" si="31"/>
        <v>0</v>
      </c>
      <c r="F259" s="89">
        <f t="shared" si="11"/>
        <v>50000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1:36" x14ac:dyDescent="0.25">
      <c r="A260" s="100" t="s">
        <v>104</v>
      </c>
      <c r="B260" s="96" t="s">
        <v>102</v>
      </c>
      <c r="C260" s="117" t="s">
        <v>391</v>
      </c>
      <c r="D260" s="90">
        <f t="shared" si="31"/>
        <v>50000</v>
      </c>
      <c r="E260" s="90">
        <f t="shared" si="31"/>
        <v>0</v>
      </c>
      <c r="F260" s="91">
        <f t="shared" si="11"/>
        <v>50000</v>
      </c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1:36" ht="82.5" customHeight="1" x14ac:dyDescent="0.25">
      <c r="A261" s="127" t="s">
        <v>151</v>
      </c>
      <c r="B261" s="96" t="s">
        <v>102</v>
      </c>
      <c r="C261" s="117" t="s">
        <v>392</v>
      </c>
      <c r="D261" s="90">
        <f t="shared" si="31"/>
        <v>50000</v>
      </c>
      <c r="E261" s="90">
        <f t="shared" si="31"/>
        <v>0</v>
      </c>
      <c r="F261" s="91">
        <f t="shared" si="11"/>
        <v>50000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1:36" ht="23.25" x14ac:dyDescent="0.25">
      <c r="A262" s="95" t="s">
        <v>105</v>
      </c>
      <c r="B262" s="96" t="s">
        <v>102</v>
      </c>
      <c r="C262" s="117" t="s">
        <v>393</v>
      </c>
      <c r="D262" s="90">
        <f t="shared" si="31"/>
        <v>50000</v>
      </c>
      <c r="E262" s="90">
        <f t="shared" si="31"/>
        <v>0</v>
      </c>
      <c r="F262" s="91">
        <f t="shared" si="11"/>
        <v>50000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1:36" ht="30" customHeight="1" x14ac:dyDescent="0.25">
      <c r="A263" s="95" t="s">
        <v>1155</v>
      </c>
      <c r="B263" s="96" t="s">
        <v>102</v>
      </c>
      <c r="C263" s="117" t="s">
        <v>394</v>
      </c>
      <c r="D263" s="90">
        <f t="shared" si="31"/>
        <v>50000</v>
      </c>
      <c r="E263" s="90">
        <f t="shared" si="31"/>
        <v>0</v>
      </c>
      <c r="F263" s="91">
        <f t="shared" si="11"/>
        <v>50000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1:36" x14ac:dyDescent="0.25">
      <c r="A264" s="95" t="s">
        <v>1271</v>
      </c>
      <c r="B264" s="96" t="s">
        <v>102</v>
      </c>
      <c r="C264" s="117" t="s">
        <v>395</v>
      </c>
      <c r="D264" s="90">
        <v>50000</v>
      </c>
      <c r="E264" s="97">
        <v>0</v>
      </c>
      <c r="F264" s="91">
        <f t="shared" ref="F264:F344" si="32">IF(OR(D264="-",E264=D264),"-",D264-IF(E264="-",0,E264))</f>
        <v>50000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1:36" s="74" customFormat="1" ht="29.25" customHeight="1" x14ac:dyDescent="0.25">
      <c r="A265" s="92" t="s">
        <v>333</v>
      </c>
      <c r="B265" s="93" t="s">
        <v>102</v>
      </c>
      <c r="C265" s="115" t="s">
        <v>396</v>
      </c>
      <c r="D265" s="88">
        <f>D266</f>
        <v>4863015</v>
      </c>
      <c r="E265" s="88">
        <f>E266</f>
        <v>1896704.42</v>
      </c>
      <c r="F265" s="89">
        <f t="shared" si="32"/>
        <v>2966310.58</v>
      </c>
    </row>
    <row r="266" spans="1:36" s="74" customFormat="1" ht="23.25" x14ac:dyDescent="0.25">
      <c r="A266" s="92" t="s">
        <v>103</v>
      </c>
      <c r="B266" s="93" t="s">
        <v>102</v>
      </c>
      <c r="C266" s="115" t="s">
        <v>397</v>
      </c>
      <c r="D266" s="88">
        <f>D267+D284+D291+D296</f>
        <v>4863015</v>
      </c>
      <c r="E266" s="88">
        <f>E267+E284+E291+E296</f>
        <v>1896704.42</v>
      </c>
      <c r="F266" s="89">
        <f t="shared" si="32"/>
        <v>2966310.58</v>
      </c>
    </row>
    <row r="267" spans="1:36" s="94" customFormat="1" x14ac:dyDescent="0.25">
      <c r="A267" s="92" t="s">
        <v>104</v>
      </c>
      <c r="B267" s="93" t="s">
        <v>102</v>
      </c>
      <c r="C267" s="115" t="s">
        <v>398</v>
      </c>
      <c r="D267" s="88">
        <f>D268+D272+D276+D280</f>
        <v>330700</v>
      </c>
      <c r="E267" s="88">
        <f>E268+E272+E276+E280</f>
        <v>29079.42</v>
      </c>
      <c r="F267" s="89">
        <f t="shared" si="32"/>
        <v>301620.58</v>
      </c>
    </row>
    <row r="268" spans="1:36" s="4" customFormat="1" hidden="1" x14ac:dyDescent="0.25">
      <c r="A268" s="258" t="s">
        <v>1305</v>
      </c>
      <c r="B268" s="259" t="s">
        <v>102</v>
      </c>
      <c r="C268" s="260" t="s">
        <v>1306</v>
      </c>
      <c r="D268" s="261">
        <f t="shared" ref="D268:E270" si="33">D269</f>
        <v>0</v>
      </c>
      <c r="E268" s="261">
        <f t="shared" si="33"/>
        <v>0</v>
      </c>
      <c r="F268" s="262" t="str">
        <f t="shared" si="32"/>
        <v>-</v>
      </c>
    </row>
    <row r="269" spans="1:36" s="4" customFormat="1" ht="23.25" hidden="1" x14ac:dyDescent="0.25">
      <c r="A269" s="258" t="s">
        <v>105</v>
      </c>
      <c r="B269" s="259" t="s">
        <v>102</v>
      </c>
      <c r="C269" s="260" t="s">
        <v>1307</v>
      </c>
      <c r="D269" s="261">
        <f t="shared" si="33"/>
        <v>0</v>
      </c>
      <c r="E269" s="261">
        <f t="shared" si="33"/>
        <v>0</v>
      </c>
      <c r="F269" s="262" t="str">
        <f t="shared" si="32"/>
        <v>-</v>
      </c>
    </row>
    <row r="270" spans="1:36" s="4" customFormat="1" ht="34.5" hidden="1" x14ac:dyDescent="0.25">
      <c r="A270" s="258" t="s">
        <v>1155</v>
      </c>
      <c r="B270" s="259" t="s">
        <v>102</v>
      </c>
      <c r="C270" s="260" t="s">
        <v>1308</v>
      </c>
      <c r="D270" s="261">
        <f t="shared" si="33"/>
        <v>0</v>
      </c>
      <c r="E270" s="261">
        <f t="shared" si="33"/>
        <v>0</v>
      </c>
      <c r="F270" s="262" t="str">
        <f t="shared" si="32"/>
        <v>-</v>
      </c>
    </row>
    <row r="271" spans="1:36" s="4" customFormat="1" hidden="1" x14ac:dyDescent="0.25">
      <c r="A271" s="258" t="s">
        <v>1271</v>
      </c>
      <c r="B271" s="259" t="s">
        <v>102</v>
      </c>
      <c r="C271" s="260" t="s">
        <v>1309</v>
      </c>
      <c r="D271" s="261">
        <v>0</v>
      </c>
      <c r="E271" s="263">
        <v>0</v>
      </c>
      <c r="F271" s="262" t="str">
        <f t="shared" si="32"/>
        <v>-</v>
      </c>
    </row>
    <row r="272" spans="1:36" s="4" customFormat="1" ht="23.25" hidden="1" x14ac:dyDescent="0.25">
      <c r="A272" s="95" t="s">
        <v>399</v>
      </c>
      <c r="B272" s="96" t="s">
        <v>102</v>
      </c>
      <c r="C272" s="117" t="s">
        <v>400</v>
      </c>
      <c r="D272" s="90">
        <f t="shared" ref="D272:E274" si="34">D273</f>
        <v>0</v>
      </c>
      <c r="E272" s="90">
        <f t="shared" si="34"/>
        <v>0</v>
      </c>
      <c r="F272" s="91" t="str">
        <f t="shared" si="32"/>
        <v>-</v>
      </c>
    </row>
    <row r="273" spans="1:36" s="4" customFormat="1" ht="23.25" hidden="1" x14ac:dyDescent="0.25">
      <c r="A273" s="95" t="s">
        <v>105</v>
      </c>
      <c r="B273" s="96" t="s">
        <v>102</v>
      </c>
      <c r="C273" s="117" t="s">
        <v>401</v>
      </c>
      <c r="D273" s="90">
        <f t="shared" si="34"/>
        <v>0</v>
      </c>
      <c r="E273" s="90">
        <f t="shared" si="34"/>
        <v>0</v>
      </c>
      <c r="F273" s="91" t="str">
        <f t="shared" si="32"/>
        <v>-</v>
      </c>
    </row>
    <row r="274" spans="1:36" s="4" customFormat="1" ht="23.25" hidden="1" x14ac:dyDescent="0.25">
      <c r="A274" s="95" t="s">
        <v>350</v>
      </c>
      <c r="B274" s="96" t="s">
        <v>102</v>
      </c>
      <c r="C274" s="117" t="s">
        <v>402</v>
      </c>
      <c r="D274" s="90">
        <f t="shared" si="34"/>
        <v>0</v>
      </c>
      <c r="E274" s="90">
        <f t="shared" si="34"/>
        <v>0</v>
      </c>
      <c r="F274" s="91" t="str">
        <f t="shared" si="32"/>
        <v>-</v>
      </c>
    </row>
    <row r="275" spans="1:36" s="4" customFormat="1" ht="34.5" hidden="1" x14ac:dyDescent="0.25">
      <c r="A275" s="95" t="s">
        <v>106</v>
      </c>
      <c r="B275" s="96" t="s">
        <v>102</v>
      </c>
      <c r="C275" s="117" t="s">
        <v>403</v>
      </c>
      <c r="D275" s="90"/>
      <c r="E275" s="97"/>
      <c r="F275" s="91" t="str">
        <f t="shared" si="32"/>
        <v>-</v>
      </c>
    </row>
    <row r="276" spans="1:36" s="4" customFormat="1" ht="23.25" x14ac:dyDescent="0.25">
      <c r="A276" s="95" t="s">
        <v>152</v>
      </c>
      <c r="B276" s="96" t="s">
        <v>102</v>
      </c>
      <c r="C276" s="117" t="s">
        <v>920</v>
      </c>
      <c r="D276" s="90">
        <f t="shared" ref="D276:E282" si="35">D277</f>
        <v>330700</v>
      </c>
      <c r="E276" s="90">
        <f t="shared" si="35"/>
        <v>29079.42</v>
      </c>
      <c r="F276" s="91">
        <f t="shared" ref="F276:F281" si="36">IF(OR(D276="-",E276=D276),"-",D276-IF(E276="-",0,E276))</f>
        <v>301620.58</v>
      </c>
    </row>
    <row r="277" spans="1:36" ht="23.25" x14ac:dyDescent="0.25">
      <c r="A277" s="95" t="s">
        <v>105</v>
      </c>
      <c r="B277" s="96" t="s">
        <v>102</v>
      </c>
      <c r="C277" s="117" t="s">
        <v>921</v>
      </c>
      <c r="D277" s="90">
        <f t="shared" si="35"/>
        <v>330700</v>
      </c>
      <c r="E277" s="90">
        <f t="shared" si="35"/>
        <v>29079.42</v>
      </c>
      <c r="F277" s="91">
        <f t="shared" si="36"/>
        <v>301620.58</v>
      </c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</row>
    <row r="278" spans="1:36" ht="27" customHeight="1" x14ac:dyDescent="0.25">
      <c r="A278" s="95" t="s">
        <v>1155</v>
      </c>
      <c r="B278" s="96" t="s">
        <v>102</v>
      </c>
      <c r="C278" s="117" t="s">
        <v>922</v>
      </c>
      <c r="D278" s="90">
        <f t="shared" si="35"/>
        <v>330700</v>
      </c>
      <c r="E278" s="90">
        <f t="shared" si="35"/>
        <v>29079.42</v>
      </c>
      <c r="F278" s="91">
        <f t="shared" si="36"/>
        <v>301620.58</v>
      </c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</row>
    <row r="279" spans="1:36" x14ac:dyDescent="0.25">
      <c r="A279" s="95" t="s">
        <v>1271</v>
      </c>
      <c r="B279" s="96" t="s">
        <v>102</v>
      </c>
      <c r="C279" s="117" t="s">
        <v>923</v>
      </c>
      <c r="D279" s="90">
        <f>609200-278500</f>
        <v>330700</v>
      </c>
      <c r="E279" s="97">
        <v>29079.42</v>
      </c>
      <c r="F279" s="91">
        <f t="shared" si="36"/>
        <v>301620.58</v>
      </c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</row>
    <row r="280" spans="1:36" s="155" customFormat="1" ht="22.5" hidden="1" x14ac:dyDescent="0.2">
      <c r="A280" s="264" t="s">
        <v>1236</v>
      </c>
      <c r="B280" s="265" t="s">
        <v>102</v>
      </c>
      <c r="C280" s="266" t="s">
        <v>1235</v>
      </c>
      <c r="D280" s="267">
        <f t="shared" si="35"/>
        <v>0</v>
      </c>
      <c r="E280" s="268">
        <f t="shared" si="35"/>
        <v>0</v>
      </c>
      <c r="F280" s="269" t="str">
        <f t="shared" ref="F280" si="37">IF(OR(D280="-",E280=D280),"-",D280-IF(E280="-",0,E280))</f>
        <v>-</v>
      </c>
    </row>
    <row r="281" spans="1:36" s="155" customFormat="1" ht="22.5" hidden="1" x14ac:dyDescent="0.2">
      <c r="A281" s="264" t="s">
        <v>1237</v>
      </c>
      <c r="B281" s="265" t="s">
        <v>102</v>
      </c>
      <c r="C281" s="266" t="s">
        <v>1234</v>
      </c>
      <c r="D281" s="267">
        <f t="shared" si="35"/>
        <v>0</v>
      </c>
      <c r="E281" s="268">
        <f t="shared" si="35"/>
        <v>0</v>
      </c>
      <c r="F281" s="269" t="str">
        <f t="shared" si="36"/>
        <v>-</v>
      </c>
    </row>
    <row r="282" spans="1:36" s="155" customFormat="1" ht="33.75" hidden="1" x14ac:dyDescent="0.2">
      <c r="A282" s="258" t="s">
        <v>1155</v>
      </c>
      <c r="B282" s="265" t="s">
        <v>102</v>
      </c>
      <c r="C282" s="266" t="s">
        <v>1233</v>
      </c>
      <c r="D282" s="267">
        <f t="shared" si="35"/>
        <v>0</v>
      </c>
      <c r="E282" s="268">
        <f t="shared" si="35"/>
        <v>0</v>
      </c>
      <c r="F282" s="269" t="str">
        <f t="shared" ref="F282" si="38">IF(OR(D282="-",E282=D282),"-",D282-IF(E282="-",0,E282))</f>
        <v>-</v>
      </c>
    </row>
    <row r="283" spans="1:36" s="158" customFormat="1" hidden="1" x14ac:dyDescent="0.25">
      <c r="A283" s="258" t="s">
        <v>1271</v>
      </c>
      <c r="B283" s="259" t="s">
        <v>102</v>
      </c>
      <c r="C283" s="260" t="s">
        <v>1232</v>
      </c>
      <c r="D283" s="261">
        <v>0</v>
      </c>
      <c r="E283" s="263">
        <v>0</v>
      </c>
      <c r="F283" s="262" t="str">
        <f t="shared" ref="F283" si="39">IF(OR(D283="-",E283=D283),"-",D283-IF(E283="-",0,E283))</f>
        <v>-</v>
      </c>
    </row>
    <row r="284" spans="1:36" s="74" customFormat="1" ht="51" customHeight="1" x14ac:dyDescent="0.25">
      <c r="A284" s="92" t="s">
        <v>353</v>
      </c>
      <c r="B284" s="93" t="s">
        <v>102</v>
      </c>
      <c r="C284" s="115" t="s">
        <v>404</v>
      </c>
      <c r="D284" s="88">
        <f>D285+D288</f>
        <v>4482300</v>
      </c>
      <c r="E284" s="88">
        <f>E285+E288</f>
        <v>1867625</v>
      </c>
      <c r="F284" s="89">
        <f t="shared" si="32"/>
        <v>2614675</v>
      </c>
    </row>
    <row r="285" spans="1:36" ht="50.25" customHeight="1" x14ac:dyDescent="0.25">
      <c r="A285" s="95" t="s">
        <v>1231</v>
      </c>
      <c r="B285" s="96" t="s">
        <v>102</v>
      </c>
      <c r="C285" s="117" t="s">
        <v>405</v>
      </c>
      <c r="D285" s="90">
        <f>D286</f>
        <v>4318300</v>
      </c>
      <c r="E285" s="90">
        <f>E286</f>
        <v>1799291</v>
      </c>
      <c r="F285" s="91">
        <f t="shared" si="32"/>
        <v>2519009</v>
      </c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</row>
    <row r="286" spans="1:36" x14ac:dyDescent="0.25">
      <c r="A286" s="95" t="s">
        <v>114</v>
      </c>
      <c r="B286" s="96" t="s">
        <v>102</v>
      </c>
      <c r="C286" s="117" t="s">
        <v>406</v>
      </c>
      <c r="D286" s="90">
        <f>D287</f>
        <v>4318300</v>
      </c>
      <c r="E286" s="90">
        <f>E287</f>
        <v>1799291</v>
      </c>
      <c r="F286" s="91">
        <f t="shared" si="32"/>
        <v>2519009</v>
      </c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</row>
    <row r="287" spans="1:36" x14ac:dyDescent="0.25">
      <c r="A287" s="95" t="s">
        <v>115</v>
      </c>
      <c r="B287" s="96" t="s">
        <v>102</v>
      </c>
      <c r="C287" s="117" t="s">
        <v>407</v>
      </c>
      <c r="D287" s="90">
        <v>4318300</v>
      </c>
      <c r="E287" s="97">
        <v>1799291</v>
      </c>
      <c r="F287" s="91">
        <f t="shared" si="32"/>
        <v>2519009</v>
      </c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</row>
    <row r="288" spans="1:36" ht="45.75" x14ac:dyDescent="0.25">
      <c r="A288" s="95" t="s">
        <v>408</v>
      </c>
      <c r="B288" s="96" t="s">
        <v>102</v>
      </c>
      <c r="C288" s="117" t="s">
        <v>409</v>
      </c>
      <c r="D288" s="90">
        <f>D289</f>
        <v>164000</v>
      </c>
      <c r="E288" s="90">
        <f>E289</f>
        <v>68334</v>
      </c>
      <c r="F288" s="91">
        <f t="shared" si="32"/>
        <v>95666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</row>
    <row r="289" spans="1:36" ht="12.75" customHeight="1" x14ac:dyDescent="0.25">
      <c r="A289" s="95" t="s">
        <v>114</v>
      </c>
      <c r="B289" s="96" t="s">
        <v>102</v>
      </c>
      <c r="C289" s="117" t="s">
        <v>410</v>
      </c>
      <c r="D289" s="90">
        <f>D290</f>
        <v>164000</v>
      </c>
      <c r="E289" s="90">
        <f>E290</f>
        <v>68334</v>
      </c>
      <c r="F289" s="91">
        <f t="shared" si="32"/>
        <v>95666</v>
      </c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</row>
    <row r="290" spans="1:36" ht="12.75" customHeight="1" x14ac:dyDescent="0.25">
      <c r="A290" s="95" t="s">
        <v>115</v>
      </c>
      <c r="B290" s="96" t="s">
        <v>102</v>
      </c>
      <c r="C290" s="117" t="s">
        <v>411</v>
      </c>
      <c r="D290" s="90">
        <v>164000</v>
      </c>
      <c r="E290" s="97">
        <v>68334</v>
      </c>
      <c r="F290" s="91">
        <f t="shared" si="32"/>
        <v>95666</v>
      </c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</row>
    <row r="291" spans="1:36" s="86" customFormat="1" ht="45.75" hidden="1" x14ac:dyDescent="0.25">
      <c r="A291" s="92" t="s">
        <v>161</v>
      </c>
      <c r="B291" s="93" t="s">
        <v>102</v>
      </c>
      <c r="C291" s="115" t="s">
        <v>412</v>
      </c>
      <c r="D291" s="88">
        <f t="shared" ref="D291:E294" si="40">D292</f>
        <v>0</v>
      </c>
      <c r="E291" s="88">
        <f t="shared" si="40"/>
        <v>0</v>
      </c>
      <c r="F291" s="89" t="str">
        <f t="shared" si="32"/>
        <v>-</v>
      </c>
    </row>
    <row r="292" spans="1:36" s="87" customFormat="1" ht="23.25" hidden="1" x14ac:dyDescent="0.25">
      <c r="A292" s="95" t="s">
        <v>107</v>
      </c>
      <c r="B292" s="96" t="s">
        <v>102</v>
      </c>
      <c r="C292" s="117" t="s">
        <v>413</v>
      </c>
      <c r="D292" s="90">
        <f t="shared" si="40"/>
        <v>0</v>
      </c>
      <c r="E292" s="90">
        <f t="shared" si="40"/>
        <v>0</v>
      </c>
      <c r="F292" s="91" t="str">
        <f t="shared" si="32"/>
        <v>-</v>
      </c>
    </row>
    <row r="293" spans="1:36" s="87" customFormat="1" ht="23.25" hidden="1" x14ac:dyDescent="0.25">
      <c r="A293" s="95" t="s">
        <v>105</v>
      </c>
      <c r="B293" s="96" t="s">
        <v>102</v>
      </c>
      <c r="C293" s="117" t="s">
        <v>414</v>
      </c>
      <c r="D293" s="90">
        <f t="shared" si="40"/>
        <v>0</v>
      </c>
      <c r="E293" s="90">
        <f t="shared" si="40"/>
        <v>0</v>
      </c>
      <c r="F293" s="91" t="str">
        <f t="shared" si="32"/>
        <v>-</v>
      </c>
    </row>
    <row r="294" spans="1:36" s="87" customFormat="1" ht="23.25" hidden="1" x14ac:dyDescent="0.25">
      <c r="A294" s="95" t="s">
        <v>350</v>
      </c>
      <c r="B294" s="96" t="s">
        <v>102</v>
      </c>
      <c r="C294" s="117" t="s">
        <v>415</v>
      </c>
      <c r="D294" s="90">
        <f t="shared" si="40"/>
        <v>0</v>
      </c>
      <c r="E294" s="90">
        <f t="shared" si="40"/>
        <v>0</v>
      </c>
      <c r="F294" s="91" t="str">
        <f t="shared" si="32"/>
        <v>-</v>
      </c>
    </row>
    <row r="295" spans="1:36" s="87" customFormat="1" ht="34.5" hidden="1" x14ac:dyDescent="0.25">
      <c r="A295" s="95" t="s">
        <v>106</v>
      </c>
      <c r="B295" s="96" t="s">
        <v>102</v>
      </c>
      <c r="C295" s="117" t="s">
        <v>416</v>
      </c>
      <c r="D295" s="90"/>
      <c r="E295" s="97"/>
      <c r="F295" s="91" t="str">
        <f t="shared" si="32"/>
        <v>-</v>
      </c>
    </row>
    <row r="296" spans="1:36" s="74" customFormat="1" ht="23.25" x14ac:dyDescent="0.25">
      <c r="A296" s="92" t="s">
        <v>11</v>
      </c>
      <c r="B296" s="93" t="s">
        <v>102</v>
      </c>
      <c r="C296" s="115" t="s">
        <v>417</v>
      </c>
      <c r="D296" s="88">
        <f>D297+D310+D301+D304</f>
        <v>50015</v>
      </c>
      <c r="E296" s="88">
        <f>E297+E310+E301+E304</f>
        <v>0</v>
      </c>
      <c r="F296" s="89">
        <f t="shared" si="32"/>
        <v>50015</v>
      </c>
    </row>
    <row r="297" spans="1:36" s="87" customFormat="1" hidden="1" x14ac:dyDescent="0.25">
      <c r="A297" s="258" t="s">
        <v>247</v>
      </c>
      <c r="B297" s="259" t="s">
        <v>102</v>
      </c>
      <c r="C297" s="260" t="s">
        <v>418</v>
      </c>
      <c r="D297" s="261">
        <f t="shared" ref="D297:E299" si="41">D298</f>
        <v>0</v>
      </c>
      <c r="E297" s="261">
        <f t="shared" si="41"/>
        <v>0</v>
      </c>
      <c r="F297" s="262" t="str">
        <f t="shared" si="32"/>
        <v>-</v>
      </c>
    </row>
    <row r="298" spans="1:36" s="87" customFormat="1" hidden="1" x14ac:dyDescent="0.25">
      <c r="A298" s="258" t="s">
        <v>112</v>
      </c>
      <c r="B298" s="259" t="s">
        <v>102</v>
      </c>
      <c r="C298" s="260" t="s">
        <v>419</v>
      </c>
      <c r="D298" s="261">
        <f t="shared" si="41"/>
        <v>0</v>
      </c>
      <c r="E298" s="261">
        <f t="shared" si="41"/>
        <v>0</v>
      </c>
      <c r="F298" s="262" t="str">
        <f t="shared" si="32"/>
        <v>-</v>
      </c>
    </row>
    <row r="299" spans="1:36" s="87" customFormat="1" hidden="1" x14ac:dyDescent="0.25">
      <c r="A299" s="258" t="s">
        <v>248</v>
      </c>
      <c r="B299" s="259" t="s">
        <v>102</v>
      </c>
      <c r="C299" s="260" t="s">
        <v>420</v>
      </c>
      <c r="D299" s="261">
        <f t="shared" si="41"/>
        <v>0</v>
      </c>
      <c r="E299" s="261">
        <f t="shared" si="41"/>
        <v>0</v>
      </c>
      <c r="F299" s="262" t="str">
        <f t="shared" si="32"/>
        <v>-</v>
      </c>
    </row>
    <row r="300" spans="1:36" s="87" customFormat="1" ht="90.75" hidden="1" x14ac:dyDescent="0.25">
      <c r="A300" s="270" t="s">
        <v>360</v>
      </c>
      <c r="B300" s="259" t="s">
        <v>102</v>
      </c>
      <c r="C300" s="260" t="s">
        <v>421</v>
      </c>
      <c r="D300" s="261">
        <v>0</v>
      </c>
      <c r="E300" s="263">
        <v>0</v>
      </c>
      <c r="F300" s="262" t="str">
        <f t="shared" si="32"/>
        <v>-</v>
      </c>
    </row>
    <row r="301" spans="1:36" s="87" customFormat="1" ht="45.75" hidden="1" x14ac:dyDescent="0.25">
      <c r="A301" s="175" t="s">
        <v>124</v>
      </c>
      <c r="B301" s="176" t="s">
        <v>102</v>
      </c>
      <c r="C301" s="192" t="s">
        <v>422</v>
      </c>
      <c r="D301" s="193">
        <f>D302</f>
        <v>0</v>
      </c>
      <c r="E301" s="193">
        <f>E302</f>
        <v>0</v>
      </c>
      <c r="F301" s="196" t="str">
        <f>IF(OR(D301="-",E301=D301),"-",D301-IF(E301="-",0,E301))</f>
        <v>-</v>
      </c>
    </row>
    <row r="302" spans="1:36" s="87" customFormat="1" hidden="1" x14ac:dyDescent="0.25">
      <c r="A302" s="175" t="s">
        <v>122</v>
      </c>
      <c r="B302" s="176" t="s">
        <v>102</v>
      </c>
      <c r="C302" s="192" t="s">
        <v>423</v>
      </c>
      <c r="D302" s="193">
        <f>D303</f>
        <v>0</v>
      </c>
      <c r="E302" s="193">
        <f>E303</f>
        <v>0</v>
      </c>
      <c r="F302" s="196" t="str">
        <f>IF(OR(D302="-",E302=D302),"-",D302-IF(E302="-",0,E302))</f>
        <v>-</v>
      </c>
    </row>
    <row r="303" spans="1:36" s="87" customFormat="1" hidden="1" x14ac:dyDescent="0.25">
      <c r="A303" s="175" t="s">
        <v>123</v>
      </c>
      <c r="B303" s="176" t="s">
        <v>102</v>
      </c>
      <c r="C303" s="192" t="s">
        <v>424</v>
      </c>
      <c r="D303" s="193">
        <v>0</v>
      </c>
      <c r="E303" s="194"/>
      <c r="F303" s="196" t="str">
        <f>IF(OR(D303="-",E303=D303),"-",D303-IF(E303="-",0,E303))</f>
        <v>-</v>
      </c>
    </row>
    <row r="304" spans="1:36" s="87" customFormat="1" ht="12" hidden="1" customHeight="1" x14ac:dyDescent="0.25">
      <c r="A304" s="303" t="s">
        <v>53</v>
      </c>
      <c r="B304" s="176" t="s">
        <v>102</v>
      </c>
      <c r="C304" s="192" t="s">
        <v>1091</v>
      </c>
      <c r="D304" s="193">
        <f t="shared" ref="D304:E304" si="42">D305</f>
        <v>0</v>
      </c>
      <c r="E304" s="193">
        <f t="shared" si="42"/>
        <v>0</v>
      </c>
      <c r="F304" s="196" t="str">
        <f t="shared" ref="F304:F307" si="43">IF(OR(D304="-",E304=D304),"-",D304-IF(E304="-",0,E304))</f>
        <v>-</v>
      </c>
    </row>
    <row r="305" spans="1:36" s="87" customFormat="1" ht="12" hidden="1" customHeight="1" x14ac:dyDescent="0.25">
      <c r="A305" s="175" t="s">
        <v>112</v>
      </c>
      <c r="B305" s="176" t="s">
        <v>102</v>
      </c>
      <c r="C305" s="192" t="s">
        <v>1090</v>
      </c>
      <c r="D305" s="193">
        <f>D306</f>
        <v>0</v>
      </c>
      <c r="E305" s="193">
        <f>E306</f>
        <v>0</v>
      </c>
      <c r="F305" s="196" t="str">
        <f t="shared" si="43"/>
        <v>-</v>
      </c>
    </row>
    <row r="306" spans="1:36" s="87" customFormat="1" ht="12" hidden="1" customHeight="1" x14ac:dyDescent="0.25">
      <c r="A306" s="175" t="s">
        <v>113</v>
      </c>
      <c r="B306" s="176" t="s">
        <v>102</v>
      </c>
      <c r="C306" s="192" t="s">
        <v>1089</v>
      </c>
      <c r="D306" s="193">
        <f>D307+D308</f>
        <v>0</v>
      </c>
      <c r="E306" s="193">
        <f>E307+E308</f>
        <v>0</v>
      </c>
      <c r="F306" s="196" t="str">
        <f t="shared" si="43"/>
        <v>-</v>
      </c>
    </row>
    <row r="307" spans="1:36" s="87" customFormat="1" ht="12" hidden="1" customHeight="1" x14ac:dyDescent="0.25">
      <c r="A307" s="127" t="s">
        <v>1075</v>
      </c>
      <c r="B307" s="96" t="s">
        <v>102</v>
      </c>
      <c r="C307" s="117" t="s">
        <v>1088</v>
      </c>
      <c r="D307" s="90">
        <v>0</v>
      </c>
      <c r="E307" s="97"/>
      <c r="F307" s="91" t="str">
        <f t="shared" si="43"/>
        <v>-</v>
      </c>
    </row>
    <row r="308" spans="1:36" s="87" customFormat="1" ht="12" hidden="1" customHeight="1" x14ac:dyDescent="0.25">
      <c r="A308" s="383" t="s">
        <v>1075</v>
      </c>
      <c r="B308" s="176" t="s">
        <v>102</v>
      </c>
      <c r="C308" s="192" t="s">
        <v>1148</v>
      </c>
      <c r="D308" s="193">
        <v>0</v>
      </c>
      <c r="E308" s="194">
        <v>0</v>
      </c>
      <c r="F308" s="196" t="str">
        <f t="shared" ref="F308" si="44">IF(OR(D308="-",E308=D308),"-",D308-IF(E308="-",0,E308))</f>
        <v>-</v>
      </c>
    </row>
    <row r="309" spans="1:36" ht="16.5" customHeight="1" x14ac:dyDescent="0.25">
      <c r="A309" s="95" t="s">
        <v>1077</v>
      </c>
      <c r="B309" s="96" t="s">
        <v>102</v>
      </c>
      <c r="C309" s="117" t="s">
        <v>1076</v>
      </c>
      <c r="D309" s="90">
        <f t="shared" ref="D309:E313" si="45">D310</f>
        <v>50015</v>
      </c>
      <c r="E309" s="90">
        <f t="shared" si="45"/>
        <v>0</v>
      </c>
      <c r="F309" s="91">
        <f t="shared" si="32"/>
        <v>50015</v>
      </c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</row>
    <row r="310" spans="1:36" x14ac:dyDescent="0.25">
      <c r="A310" s="95" t="s">
        <v>112</v>
      </c>
      <c r="B310" s="96" t="s">
        <v>102</v>
      </c>
      <c r="C310" s="117" t="s">
        <v>1078</v>
      </c>
      <c r="D310" s="90">
        <f>D313+D311</f>
        <v>50015</v>
      </c>
      <c r="E310" s="90">
        <f>E313+E311</f>
        <v>0</v>
      </c>
      <c r="F310" s="91">
        <f t="shared" si="32"/>
        <v>50015</v>
      </c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</row>
    <row r="311" spans="1:36" s="87" customFormat="1" ht="13.5" hidden="1" customHeight="1" x14ac:dyDescent="0.25">
      <c r="A311" s="175" t="s">
        <v>248</v>
      </c>
      <c r="B311" s="176" t="s">
        <v>102</v>
      </c>
      <c r="C311" s="192" t="s">
        <v>1418</v>
      </c>
      <c r="D311" s="193">
        <f>D312</f>
        <v>0</v>
      </c>
      <c r="E311" s="193">
        <f>E312</f>
        <v>0</v>
      </c>
      <c r="F311" s="196" t="str">
        <f t="shared" ref="F311" si="46">IF(OR(D311="-",E311=D311),"-",D311-IF(E311="-",0,E311))</f>
        <v>-</v>
      </c>
    </row>
    <row r="312" spans="1:36" s="87" customFormat="1" ht="25.5" hidden="1" customHeight="1" x14ac:dyDescent="0.25">
      <c r="A312" s="175" t="s">
        <v>1411</v>
      </c>
      <c r="B312" s="176" t="s">
        <v>102</v>
      </c>
      <c r="C312" s="192" t="s">
        <v>1417</v>
      </c>
      <c r="D312" s="193">
        <v>0</v>
      </c>
      <c r="E312" s="193">
        <v>0</v>
      </c>
      <c r="F312" s="196" t="str">
        <f t="shared" ref="F312" si="47">IF(OR(D312="-",E312=D312),"-",D312-IF(E312="-",0,E312))</f>
        <v>-</v>
      </c>
    </row>
    <row r="313" spans="1:36" x14ac:dyDescent="0.25">
      <c r="A313" s="95" t="s">
        <v>113</v>
      </c>
      <c r="B313" s="96" t="s">
        <v>102</v>
      </c>
      <c r="C313" s="117" t="s">
        <v>1079</v>
      </c>
      <c r="D313" s="90">
        <f t="shared" si="45"/>
        <v>50015</v>
      </c>
      <c r="E313" s="90">
        <f t="shared" si="45"/>
        <v>0</v>
      </c>
      <c r="F313" s="91">
        <f t="shared" si="32"/>
        <v>50015</v>
      </c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</row>
    <row r="314" spans="1:36" x14ac:dyDescent="0.25">
      <c r="A314" s="43" t="s">
        <v>150</v>
      </c>
      <c r="B314" s="96" t="s">
        <v>102</v>
      </c>
      <c r="C314" s="117" t="s">
        <v>1080</v>
      </c>
      <c r="D314" s="90">
        <v>50015</v>
      </c>
      <c r="E314" s="97">
        <v>0</v>
      </c>
      <c r="F314" s="91">
        <f t="shared" si="32"/>
        <v>50015</v>
      </c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1:36" s="74" customFormat="1" x14ac:dyDescent="0.25">
      <c r="A315" s="92" t="s">
        <v>425</v>
      </c>
      <c r="B315" s="93" t="s">
        <v>102</v>
      </c>
      <c r="C315" s="115" t="s">
        <v>426</v>
      </c>
      <c r="D315" s="88">
        <f t="shared" ref="D315:E319" si="48">D316</f>
        <v>801500</v>
      </c>
      <c r="E315" s="88">
        <f t="shared" si="48"/>
        <v>238059.44</v>
      </c>
      <c r="F315" s="89">
        <f t="shared" si="32"/>
        <v>563440.56000000006</v>
      </c>
    </row>
    <row r="316" spans="1:36" s="74" customFormat="1" ht="12.75" customHeight="1" x14ac:dyDescent="0.25">
      <c r="A316" s="92" t="s">
        <v>125</v>
      </c>
      <c r="B316" s="93" t="s">
        <v>102</v>
      </c>
      <c r="C316" s="115" t="s">
        <v>427</v>
      </c>
      <c r="D316" s="88">
        <f t="shared" si="48"/>
        <v>801500</v>
      </c>
      <c r="E316" s="88">
        <f t="shared" si="48"/>
        <v>238059.44</v>
      </c>
      <c r="F316" s="89">
        <f t="shared" si="32"/>
        <v>563440.56000000006</v>
      </c>
    </row>
    <row r="317" spans="1:36" s="74" customFormat="1" ht="23.25" x14ac:dyDescent="0.25">
      <c r="A317" s="92" t="s">
        <v>333</v>
      </c>
      <c r="B317" s="93" t="s">
        <v>102</v>
      </c>
      <c r="C317" s="115" t="s">
        <v>428</v>
      </c>
      <c r="D317" s="88">
        <f t="shared" si="48"/>
        <v>801500</v>
      </c>
      <c r="E317" s="88">
        <f t="shared" si="48"/>
        <v>238059.44</v>
      </c>
      <c r="F317" s="89">
        <f t="shared" si="32"/>
        <v>563440.56000000006</v>
      </c>
    </row>
    <row r="318" spans="1:36" s="74" customFormat="1" ht="23.25" x14ac:dyDescent="0.25">
      <c r="A318" s="92" t="s">
        <v>103</v>
      </c>
      <c r="B318" s="93" t="s">
        <v>102</v>
      </c>
      <c r="C318" s="115" t="s">
        <v>429</v>
      </c>
      <c r="D318" s="88">
        <f t="shared" si="48"/>
        <v>801500</v>
      </c>
      <c r="E318" s="88">
        <f t="shared" si="48"/>
        <v>238059.44</v>
      </c>
      <c r="F318" s="89">
        <f t="shared" si="32"/>
        <v>563440.56000000006</v>
      </c>
    </row>
    <row r="319" spans="1:36" ht="45" customHeight="1" x14ac:dyDescent="0.25">
      <c r="A319" s="95" t="s">
        <v>310</v>
      </c>
      <c r="B319" s="96" t="s">
        <v>102</v>
      </c>
      <c r="C319" s="117" t="s">
        <v>430</v>
      </c>
      <c r="D319" s="90">
        <f t="shared" si="48"/>
        <v>801500</v>
      </c>
      <c r="E319" s="90">
        <f t="shared" si="48"/>
        <v>238059.44</v>
      </c>
      <c r="F319" s="91">
        <f t="shared" si="32"/>
        <v>563440.56000000006</v>
      </c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ht="25.5" customHeight="1" x14ac:dyDescent="0.25">
      <c r="A320" s="95" t="s">
        <v>126</v>
      </c>
      <c r="B320" s="96" t="s">
        <v>102</v>
      </c>
      <c r="C320" s="117" t="s">
        <v>431</v>
      </c>
      <c r="D320" s="90">
        <f>D321+D328</f>
        <v>801500</v>
      </c>
      <c r="E320" s="90">
        <f>E321+E328</f>
        <v>238059.44</v>
      </c>
      <c r="F320" s="91">
        <f t="shared" si="32"/>
        <v>563440.56000000006</v>
      </c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ht="64.5" customHeight="1" x14ac:dyDescent="0.25">
      <c r="A321" s="95" t="s">
        <v>109</v>
      </c>
      <c r="B321" s="96" t="s">
        <v>102</v>
      </c>
      <c r="C321" s="117" t="s">
        <v>432</v>
      </c>
      <c r="D321" s="90">
        <f>D324+D322</f>
        <v>801500</v>
      </c>
      <c r="E321" s="90">
        <f>E324+E323</f>
        <v>238059.44</v>
      </c>
      <c r="F321" s="91">
        <f t="shared" si="32"/>
        <v>563440.56000000006</v>
      </c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99" customFormat="1" ht="23.25" hidden="1" x14ac:dyDescent="0.25">
      <c r="A322" s="95" t="s">
        <v>1353</v>
      </c>
      <c r="B322" s="96" t="s">
        <v>102</v>
      </c>
      <c r="C322" s="117" t="s">
        <v>1337</v>
      </c>
      <c r="D322" s="181">
        <f>D323</f>
        <v>0</v>
      </c>
      <c r="E322" s="181">
        <f>E323</f>
        <v>0</v>
      </c>
      <c r="F322" s="183" t="str">
        <f t="shared" si="32"/>
        <v>-</v>
      </c>
    </row>
    <row r="323" spans="1:36" s="99" customFormat="1" ht="23.25" hidden="1" x14ac:dyDescent="0.25">
      <c r="A323" s="95" t="s">
        <v>1355</v>
      </c>
      <c r="B323" s="96" t="s">
        <v>102</v>
      </c>
      <c r="C323" s="117" t="s">
        <v>1336</v>
      </c>
      <c r="D323" s="181">
        <v>0</v>
      </c>
      <c r="E323" s="182">
        <v>0</v>
      </c>
      <c r="F323" s="183" t="str">
        <f t="shared" ref="F323" si="49">IF(OR(D323="-",E323=D323),"-",D323-IF(E323="-",0,E323))</f>
        <v>-</v>
      </c>
    </row>
    <row r="324" spans="1:36" ht="23.25" x14ac:dyDescent="0.25">
      <c r="A324" s="95" t="s">
        <v>110</v>
      </c>
      <c r="B324" s="96" t="s">
        <v>102</v>
      </c>
      <c r="C324" s="117" t="s">
        <v>433</v>
      </c>
      <c r="D324" s="90">
        <f>D325+D326+D327</f>
        <v>801500</v>
      </c>
      <c r="E324" s="90">
        <f>E325+E326+E327</f>
        <v>238059.44</v>
      </c>
      <c r="F324" s="91">
        <f t="shared" si="32"/>
        <v>563440.56000000006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ht="23.25" x14ac:dyDescent="0.25">
      <c r="A325" s="95" t="s">
        <v>1172</v>
      </c>
      <c r="B325" s="96" t="s">
        <v>102</v>
      </c>
      <c r="C325" s="117" t="s">
        <v>434</v>
      </c>
      <c r="D325" s="90">
        <v>607900</v>
      </c>
      <c r="E325" s="97">
        <v>185532</v>
      </c>
      <c r="F325" s="91">
        <f t="shared" si="32"/>
        <v>422368</v>
      </c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85" customFormat="1" ht="34.5" x14ac:dyDescent="0.25">
      <c r="A326" s="95" t="s">
        <v>346</v>
      </c>
      <c r="B326" s="96" t="s">
        <v>102</v>
      </c>
      <c r="C326" s="117" t="s">
        <v>435</v>
      </c>
      <c r="D326" s="181">
        <v>10000</v>
      </c>
      <c r="E326" s="182">
        <v>0</v>
      </c>
      <c r="F326" s="183">
        <f t="shared" si="32"/>
        <v>10000</v>
      </c>
    </row>
    <row r="327" spans="1:36" ht="44.25" customHeight="1" x14ac:dyDescent="0.25">
      <c r="A327" s="95" t="s">
        <v>240</v>
      </c>
      <c r="B327" s="96" t="s">
        <v>102</v>
      </c>
      <c r="C327" s="117" t="s">
        <v>436</v>
      </c>
      <c r="D327" s="90">
        <v>183600</v>
      </c>
      <c r="E327" s="97">
        <v>52527.44</v>
      </c>
      <c r="F327" s="91">
        <f t="shared" si="32"/>
        <v>131072.56</v>
      </c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s="87" customFormat="1" ht="23.25" hidden="1" x14ac:dyDescent="0.25">
      <c r="A328" s="175" t="s">
        <v>105</v>
      </c>
      <c r="B328" s="176" t="s">
        <v>102</v>
      </c>
      <c r="C328" s="192" t="s">
        <v>437</v>
      </c>
      <c r="D328" s="193">
        <f>D329</f>
        <v>0</v>
      </c>
      <c r="E328" s="193">
        <f>E329</f>
        <v>0</v>
      </c>
      <c r="F328" s="196" t="str">
        <f t="shared" si="32"/>
        <v>-</v>
      </c>
    </row>
    <row r="329" spans="1:36" s="87" customFormat="1" ht="27" hidden="1" customHeight="1" x14ac:dyDescent="0.25">
      <c r="A329" s="175" t="s">
        <v>1155</v>
      </c>
      <c r="B329" s="176" t="s">
        <v>102</v>
      </c>
      <c r="C329" s="192" t="s">
        <v>438</v>
      </c>
      <c r="D329" s="193">
        <f>D330</f>
        <v>0</v>
      </c>
      <c r="E329" s="193">
        <f>E330</f>
        <v>0</v>
      </c>
      <c r="F329" s="196" t="str">
        <f t="shared" si="32"/>
        <v>-</v>
      </c>
    </row>
    <row r="330" spans="1:36" s="87" customFormat="1" hidden="1" x14ac:dyDescent="0.25">
      <c r="A330" s="175" t="s">
        <v>1271</v>
      </c>
      <c r="B330" s="176" t="s">
        <v>102</v>
      </c>
      <c r="C330" s="192" t="s">
        <v>439</v>
      </c>
      <c r="D330" s="193">
        <v>0</v>
      </c>
      <c r="E330" s="194">
        <v>0</v>
      </c>
      <c r="F330" s="196" t="str">
        <f t="shared" si="32"/>
        <v>-</v>
      </c>
    </row>
    <row r="331" spans="1:36" s="74" customFormat="1" ht="23.25" x14ac:dyDescent="0.25">
      <c r="A331" s="92" t="s">
        <v>440</v>
      </c>
      <c r="B331" s="93" t="s">
        <v>102</v>
      </c>
      <c r="C331" s="115" t="s">
        <v>441</v>
      </c>
      <c r="D331" s="88">
        <f>D332+D351+D370</f>
        <v>6128085</v>
      </c>
      <c r="E331" s="88">
        <f>E332+E351+E370</f>
        <v>932817.86</v>
      </c>
      <c r="F331" s="89">
        <f t="shared" si="32"/>
        <v>5195267.1399999997</v>
      </c>
    </row>
    <row r="332" spans="1:36" s="74" customFormat="1" ht="39.75" customHeight="1" x14ac:dyDescent="0.25">
      <c r="A332" s="92" t="s">
        <v>442</v>
      </c>
      <c r="B332" s="93" t="s">
        <v>102</v>
      </c>
      <c r="C332" s="115" t="s">
        <v>443</v>
      </c>
      <c r="D332" s="88">
        <f>D333+D345</f>
        <v>3802725</v>
      </c>
      <c r="E332" s="88">
        <f>E333+E345</f>
        <v>581454</v>
      </c>
      <c r="F332" s="89">
        <f t="shared" si="32"/>
        <v>3221271</v>
      </c>
    </row>
    <row r="333" spans="1:36" s="74" customFormat="1" ht="45.75" x14ac:dyDescent="0.25">
      <c r="A333" s="92" t="s">
        <v>444</v>
      </c>
      <c r="B333" s="93" t="s">
        <v>102</v>
      </c>
      <c r="C333" s="115" t="s">
        <v>445</v>
      </c>
      <c r="D333" s="88">
        <f t="shared" ref="D333:E335" si="50">D334</f>
        <v>3434725</v>
      </c>
      <c r="E333" s="88">
        <f t="shared" si="50"/>
        <v>428120</v>
      </c>
      <c r="F333" s="89">
        <f t="shared" si="32"/>
        <v>3006605</v>
      </c>
    </row>
    <row r="334" spans="1:36" s="74" customFormat="1" ht="81" customHeight="1" x14ac:dyDescent="0.25">
      <c r="A334" s="128" t="s">
        <v>1020</v>
      </c>
      <c r="B334" s="93" t="s">
        <v>102</v>
      </c>
      <c r="C334" s="115" t="s">
        <v>446</v>
      </c>
      <c r="D334" s="88">
        <f t="shared" si="50"/>
        <v>3434725</v>
      </c>
      <c r="E334" s="88">
        <f t="shared" si="50"/>
        <v>428120</v>
      </c>
      <c r="F334" s="89">
        <f t="shared" si="32"/>
        <v>3006605</v>
      </c>
    </row>
    <row r="335" spans="1:36" ht="57" x14ac:dyDescent="0.25">
      <c r="A335" s="95" t="s">
        <v>222</v>
      </c>
      <c r="B335" s="96" t="s">
        <v>102</v>
      </c>
      <c r="C335" s="117" t="s">
        <v>447</v>
      </c>
      <c r="D335" s="90">
        <f t="shared" si="50"/>
        <v>3434725</v>
      </c>
      <c r="E335" s="90">
        <f t="shared" si="50"/>
        <v>428120</v>
      </c>
      <c r="F335" s="91">
        <f t="shared" si="32"/>
        <v>3006605</v>
      </c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x14ac:dyDescent="0.25">
      <c r="A336" s="95" t="s">
        <v>104</v>
      </c>
      <c r="B336" s="96" t="s">
        <v>102</v>
      </c>
      <c r="C336" s="117" t="s">
        <v>448</v>
      </c>
      <c r="D336" s="90">
        <f>D337+D341</f>
        <v>3434725</v>
      </c>
      <c r="E336" s="90">
        <f>E337+E341</f>
        <v>428120</v>
      </c>
      <c r="F336" s="91">
        <f t="shared" si="32"/>
        <v>3006605</v>
      </c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x14ac:dyDescent="0.25">
      <c r="A337" s="95" t="s">
        <v>127</v>
      </c>
      <c r="B337" s="96" t="s">
        <v>102</v>
      </c>
      <c r="C337" s="117" t="s">
        <v>449</v>
      </c>
      <c r="D337" s="90">
        <f t="shared" ref="D337:E339" si="51">D338</f>
        <v>698000</v>
      </c>
      <c r="E337" s="90">
        <f t="shared" si="51"/>
        <v>0</v>
      </c>
      <c r="F337" s="91">
        <f t="shared" si="32"/>
        <v>698000</v>
      </c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ht="23.25" x14ac:dyDescent="0.25">
      <c r="A338" s="95" t="s">
        <v>105</v>
      </c>
      <c r="B338" s="96" t="s">
        <v>102</v>
      </c>
      <c r="C338" s="117" t="s">
        <v>450</v>
      </c>
      <c r="D338" s="90">
        <f t="shared" si="51"/>
        <v>698000</v>
      </c>
      <c r="E338" s="90">
        <f t="shared" si="51"/>
        <v>0</v>
      </c>
      <c r="F338" s="91">
        <f t="shared" si="32"/>
        <v>698000</v>
      </c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ht="29.25" customHeight="1" x14ac:dyDescent="0.25">
      <c r="A339" s="95" t="s">
        <v>1155</v>
      </c>
      <c r="B339" s="96" t="s">
        <v>102</v>
      </c>
      <c r="C339" s="117" t="s">
        <v>451</v>
      </c>
      <c r="D339" s="90">
        <f t="shared" si="51"/>
        <v>698000</v>
      </c>
      <c r="E339" s="90">
        <f t="shared" si="51"/>
        <v>0</v>
      </c>
      <c r="F339" s="91">
        <f t="shared" si="32"/>
        <v>698000</v>
      </c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ht="25.5" customHeight="1" x14ac:dyDescent="0.25">
      <c r="A340" s="95" t="s">
        <v>106</v>
      </c>
      <c r="B340" s="96" t="s">
        <v>102</v>
      </c>
      <c r="C340" s="117" t="s">
        <v>452</v>
      </c>
      <c r="D340" s="90">
        <v>698000</v>
      </c>
      <c r="E340" s="97">
        <v>0</v>
      </c>
      <c r="F340" s="91">
        <f t="shared" si="32"/>
        <v>698000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ht="34.5" x14ac:dyDescent="0.25">
      <c r="A341" s="95" t="s">
        <v>453</v>
      </c>
      <c r="B341" s="96" t="s">
        <v>102</v>
      </c>
      <c r="C341" s="117" t="s">
        <v>454</v>
      </c>
      <c r="D341" s="90">
        <f t="shared" ref="D341:E343" si="52">D342</f>
        <v>2736725</v>
      </c>
      <c r="E341" s="90">
        <f t="shared" si="52"/>
        <v>428120</v>
      </c>
      <c r="F341" s="91">
        <f t="shared" si="32"/>
        <v>2308605</v>
      </c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ht="23.25" x14ac:dyDescent="0.25">
      <c r="A342" s="95" t="s">
        <v>105</v>
      </c>
      <c r="B342" s="96" t="s">
        <v>102</v>
      </c>
      <c r="C342" s="117" t="s">
        <v>455</v>
      </c>
      <c r="D342" s="90">
        <f t="shared" si="52"/>
        <v>2736725</v>
      </c>
      <c r="E342" s="90">
        <f t="shared" si="52"/>
        <v>428120</v>
      </c>
      <c r="F342" s="91">
        <f t="shared" si="32"/>
        <v>2308605</v>
      </c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ht="23.25" x14ac:dyDescent="0.25">
      <c r="A343" s="95" t="s">
        <v>350</v>
      </c>
      <c r="B343" s="96" t="s">
        <v>102</v>
      </c>
      <c r="C343" s="117" t="s">
        <v>456</v>
      </c>
      <c r="D343" s="90">
        <f t="shared" si="52"/>
        <v>2736725</v>
      </c>
      <c r="E343" s="90">
        <f t="shared" si="52"/>
        <v>428120</v>
      </c>
      <c r="F343" s="91">
        <f t="shared" si="32"/>
        <v>2308605</v>
      </c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x14ac:dyDescent="0.25">
      <c r="A344" s="95" t="s">
        <v>1271</v>
      </c>
      <c r="B344" s="96" t="s">
        <v>102</v>
      </c>
      <c r="C344" s="117" t="s">
        <v>457</v>
      </c>
      <c r="D344" s="90">
        <v>2736725</v>
      </c>
      <c r="E344" s="97">
        <v>428120</v>
      </c>
      <c r="F344" s="91">
        <f t="shared" si="32"/>
        <v>2308605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74" customFormat="1" ht="23.25" x14ac:dyDescent="0.25">
      <c r="A345" s="92" t="s">
        <v>333</v>
      </c>
      <c r="B345" s="93" t="s">
        <v>102</v>
      </c>
      <c r="C345" s="115" t="s">
        <v>1285</v>
      </c>
      <c r="D345" s="88">
        <f>D346</f>
        <v>368000</v>
      </c>
      <c r="E345" s="88">
        <f>E346</f>
        <v>153334</v>
      </c>
      <c r="F345" s="89">
        <f t="shared" ref="F345" si="53">IF(OR(D345="-",E345=D345),"-",D345-IF(E345="-",0,E345))</f>
        <v>214666</v>
      </c>
    </row>
    <row r="346" spans="1:36" s="74" customFormat="1" ht="23.25" x14ac:dyDescent="0.25">
      <c r="A346" s="92" t="s">
        <v>103</v>
      </c>
      <c r="B346" s="93" t="s">
        <v>102</v>
      </c>
      <c r="C346" s="115" t="s">
        <v>1286</v>
      </c>
      <c r="D346" s="88">
        <f>D347</f>
        <v>368000</v>
      </c>
      <c r="E346" s="88">
        <f>E347</f>
        <v>153334</v>
      </c>
      <c r="F346" s="89">
        <f t="shared" ref="F346" si="54">IF(OR(D346="-",E346=D346),"-",D346-IF(E346="-",0,E346))</f>
        <v>214666</v>
      </c>
    </row>
    <row r="347" spans="1:36" s="74" customFormat="1" ht="46.5" customHeight="1" x14ac:dyDescent="0.25">
      <c r="A347" s="92" t="s">
        <v>353</v>
      </c>
      <c r="B347" s="93" t="s">
        <v>102</v>
      </c>
      <c r="C347" s="115" t="s">
        <v>1190</v>
      </c>
      <c r="D347" s="88">
        <f t="shared" ref="D347:E349" si="55">D348</f>
        <v>368000</v>
      </c>
      <c r="E347" s="88">
        <f t="shared" si="55"/>
        <v>153334</v>
      </c>
      <c r="F347" s="89">
        <f t="shared" ref="F347:F350" si="56">IF(OR(D347="-",E347=D347),"-",D347-IF(E347="-",0,E347))</f>
        <v>214666</v>
      </c>
    </row>
    <row r="348" spans="1:36" ht="36.75" customHeight="1" x14ac:dyDescent="0.25">
      <c r="A348" s="95" t="s">
        <v>1191</v>
      </c>
      <c r="B348" s="96" t="s">
        <v>102</v>
      </c>
      <c r="C348" s="117" t="s">
        <v>1240</v>
      </c>
      <c r="D348" s="90">
        <f t="shared" si="55"/>
        <v>368000</v>
      </c>
      <c r="E348" s="90">
        <f t="shared" si="55"/>
        <v>153334</v>
      </c>
      <c r="F348" s="91">
        <f t="shared" si="56"/>
        <v>214666</v>
      </c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ht="35.25" customHeight="1" x14ac:dyDescent="0.25">
      <c r="A349" s="95" t="s">
        <v>1191</v>
      </c>
      <c r="B349" s="96" t="s">
        <v>102</v>
      </c>
      <c r="C349" s="117" t="s">
        <v>1239</v>
      </c>
      <c r="D349" s="90">
        <f t="shared" si="55"/>
        <v>368000</v>
      </c>
      <c r="E349" s="90">
        <f t="shared" si="55"/>
        <v>153334</v>
      </c>
      <c r="F349" s="91">
        <f t="shared" si="56"/>
        <v>214666</v>
      </c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x14ac:dyDescent="0.25">
      <c r="A350" s="95" t="s">
        <v>115</v>
      </c>
      <c r="B350" s="96" t="s">
        <v>102</v>
      </c>
      <c r="C350" s="117" t="s">
        <v>1238</v>
      </c>
      <c r="D350" s="90">
        <v>368000</v>
      </c>
      <c r="E350" s="97">
        <v>153334</v>
      </c>
      <c r="F350" s="91">
        <f t="shared" si="56"/>
        <v>214666</v>
      </c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74" customFormat="1" x14ac:dyDescent="0.25">
      <c r="A351" s="92" t="s">
        <v>128</v>
      </c>
      <c r="B351" s="93" t="s">
        <v>102</v>
      </c>
      <c r="C351" s="115" t="s">
        <v>458</v>
      </c>
      <c r="D351" s="88">
        <f t="shared" ref="D351:E353" si="57">D352</f>
        <v>1614800</v>
      </c>
      <c r="E351" s="88">
        <f t="shared" si="57"/>
        <v>225887.2</v>
      </c>
      <c r="F351" s="89">
        <f t="shared" ref="F351:F441" si="58">IF(OR(D351="-",E351=D351),"-",D351-IF(E351="-",0,E351))</f>
        <v>1388912.8</v>
      </c>
    </row>
    <row r="352" spans="1:36" s="74" customFormat="1" ht="45.75" x14ac:dyDescent="0.25">
      <c r="A352" s="92" t="s">
        <v>444</v>
      </c>
      <c r="B352" s="93" t="s">
        <v>102</v>
      </c>
      <c r="C352" s="115" t="s">
        <v>459</v>
      </c>
      <c r="D352" s="88">
        <f t="shared" si="57"/>
        <v>1614800</v>
      </c>
      <c r="E352" s="88">
        <f t="shared" si="57"/>
        <v>225887.2</v>
      </c>
      <c r="F352" s="89">
        <f t="shared" si="58"/>
        <v>1388912.8</v>
      </c>
    </row>
    <row r="353" spans="1:36" s="74" customFormat="1" ht="84.75" customHeight="1" x14ac:dyDescent="0.25">
      <c r="A353" s="128" t="s">
        <v>1020</v>
      </c>
      <c r="B353" s="93" t="s">
        <v>102</v>
      </c>
      <c r="C353" s="115" t="s">
        <v>460</v>
      </c>
      <c r="D353" s="88">
        <f t="shared" si="57"/>
        <v>1614800</v>
      </c>
      <c r="E353" s="88">
        <f t="shared" si="57"/>
        <v>225887.2</v>
      </c>
      <c r="F353" s="89">
        <f t="shared" si="58"/>
        <v>1388912.8</v>
      </c>
    </row>
    <row r="354" spans="1:36" ht="46.5" customHeight="1" x14ac:dyDescent="0.25">
      <c r="A354" s="95" t="s">
        <v>222</v>
      </c>
      <c r="B354" s="96" t="s">
        <v>102</v>
      </c>
      <c r="C354" s="117" t="s">
        <v>461</v>
      </c>
      <c r="D354" s="90">
        <f>D355+D360</f>
        <v>1614800</v>
      </c>
      <c r="E354" s="90">
        <f>E355+E360</f>
        <v>225887.2</v>
      </c>
      <c r="F354" s="91">
        <f t="shared" si="58"/>
        <v>1388912.8</v>
      </c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x14ac:dyDescent="0.25">
      <c r="A355" s="95" t="s">
        <v>104</v>
      </c>
      <c r="B355" s="96" t="s">
        <v>102</v>
      </c>
      <c r="C355" s="117" t="s">
        <v>462</v>
      </c>
      <c r="D355" s="90">
        <f t="shared" ref="D355:E358" si="59">D356</f>
        <v>1614800</v>
      </c>
      <c r="E355" s="90">
        <f t="shared" si="59"/>
        <v>225887.2</v>
      </c>
      <c r="F355" s="91">
        <f t="shared" si="58"/>
        <v>1388912.8</v>
      </c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ht="27" customHeight="1" x14ac:dyDescent="0.25">
      <c r="A356" s="95" t="s">
        <v>129</v>
      </c>
      <c r="B356" s="96" t="s">
        <v>102</v>
      </c>
      <c r="C356" s="117" t="s">
        <v>463</v>
      </c>
      <c r="D356" s="90">
        <f t="shared" si="59"/>
        <v>1614800</v>
      </c>
      <c r="E356" s="90">
        <f t="shared" si="59"/>
        <v>225887.2</v>
      </c>
      <c r="F356" s="91">
        <f t="shared" si="58"/>
        <v>1388912.8</v>
      </c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ht="23.25" x14ac:dyDescent="0.25">
      <c r="A357" s="95" t="s">
        <v>105</v>
      </c>
      <c r="B357" s="96" t="s">
        <v>102</v>
      </c>
      <c r="C357" s="117" t="s">
        <v>464</v>
      </c>
      <c r="D357" s="90">
        <f t="shared" si="59"/>
        <v>1614800</v>
      </c>
      <c r="E357" s="90">
        <f t="shared" si="59"/>
        <v>225887.2</v>
      </c>
      <c r="F357" s="91">
        <f t="shared" si="58"/>
        <v>1388912.8</v>
      </c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ht="30" customHeight="1" x14ac:dyDescent="0.25">
      <c r="A358" s="95" t="s">
        <v>1155</v>
      </c>
      <c r="B358" s="96" t="s">
        <v>102</v>
      </c>
      <c r="C358" s="117" t="s">
        <v>465</v>
      </c>
      <c r="D358" s="90">
        <f t="shared" si="59"/>
        <v>1614800</v>
      </c>
      <c r="E358" s="90">
        <f t="shared" si="59"/>
        <v>225887.2</v>
      </c>
      <c r="F358" s="91">
        <f t="shared" si="58"/>
        <v>1388912.8</v>
      </c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x14ac:dyDescent="0.25">
      <c r="A359" s="95" t="s">
        <v>1271</v>
      </c>
      <c r="B359" s="96" t="s">
        <v>102</v>
      </c>
      <c r="C359" s="117" t="s">
        <v>466</v>
      </c>
      <c r="D359" s="90">
        <v>1614800</v>
      </c>
      <c r="E359" s="97">
        <v>225887.2</v>
      </c>
      <c r="F359" s="91">
        <f t="shared" si="58"/>
        <v>1388912.8</v>
      </c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87" customFormat="1" ht="34.5" hidden="1" x14ac:dyDescent="0.25">
      <c r="A360" s="95" t="s">
        <v>161</v>
      </c>
      <c r="B360" s="96" t="s">
        <v>102</v>
      </c>
      <c r="C360" s="117" t="s">
        <v>467</v>
      </c>
      <c r="D360" s="90">
        <f t="shared" ref="D360:E363" si="60">D361</f>
        <v>0</v>
      </c>
      <c r="E360" s="90">
        <f t="shared" si="60"/>
        <v>0</v>
      </c>
      <c r="F360" s="91" t="str">
        <f t="shared" si="58"/>
        <v>-</v>
      </c>
    </row>
    <row r="361" spans="1:36" s="87" customFormat="1" ht="57" hidden="1" x14ac:dyDescent="0.25">
      <c r="A361" s="95" t="s">
        <v>468</v>
      </c>
      <c r="B361" s="96" t="s">
        <v>102</v>
      </c>
      <c r="C361" s="117" t="s">
        <v>469</v>
      </c>
      <c r="D361" s="90">
        <f t="shared" si="60"/>
        <v>0</v>
      </c>
      <c r="E361" s="90">
        <f t="shared" si="60"/>
        <v>0</v>
      </c>
      <c r="F361" s="91" t="str">
        <f t="shared" si="58"/>
        <v>-</v>
      </c>
    </row>
    <row r="362" spans="1:36" s="87" customFormat="1" ht="23.25" hidden="1" x14ac:dyDescent="0.25">
      <c r="A362" s="95" t="s">
        <v>105</v>
      </c>
      <c r="B362" s="96" t="s">
        <v>102</v>
      </c>
      <c r="C362" s="117" t="s">
        <v>470</v>
      </c>
      <c r="D362" s="90">
        <f t="shared" si="60"/>
        <v>0</v>
      </c>
      <c r="E362" s="90">
        <f t="shared" si="60"/>
        <v>0</v>
      </c>
      <c r="F362" s="91" t="str">
        <f t="shared" si="58"/>
        <v>-</v>
      </c>
    </row>
    <row r="363" spans="1:36" s="87" customFormat="1" ht="23.25" hidden="1" x14ac:dyDescent="0.25">
      <c r="A363" s="95" t="s">
        <v>350</v>
      </c>
      <c r="B363" s="96" t="s">
        <v>102</v>
      </c>
      <c r="C363" s="117" t="s">
        <v>471</v>
      </c>
      <c r="D363" s="90">
        <f t="shared" si="60"/>
        <v>0</v>
      </c>
      <c r="E363" s="90">
        <f t="shared" si="60"/>
        <v>0</v>
      </c>
      <c r="F363" s="91" t="str">
        <f t="shared" si="58"/>
        <v>-</v>
      </c>
    </row>
    <row r="364" spans="1:36" s="87" customFormat="1" ht="34.5" hidden="1" x14ac:dyDescent="0.25">
      <c r="A364" s="95" t="s">
        <v>106</v>
      </c>
      <c r="B364" s="96" t="s">
        <v>102</v>
      </c>
      <c r="C364" s="117" t="s">
        <v>472</v>
      </c>
      <c r="D364" s="90"/>
      <c r="E364" s="97"/>
      <c r="F364" s="91" t="str">
        <f t="shared" si="58"/>
        <v>-</v>
      </c>
    </row>
    <row r="365" spans="1:36" s="87" customFormat="1" ht="45.75" hidden="1" x14ac:dyDescent="0.25">
      <c r="A365" s="95" t="s">
        <v>246</v>
      </c>
      <c r="B365" s="96" t="s">
        <v>102</v>
      </c>
      <c r="C365" s="117" t="s">
        <v>473</v>
      </c>
      <c r="D365" s="90">
        <f t="shared" ref="D365:E368" si="61">D366</f>
        <v>0</v>
      </c>
      <c r="E365" s="90">
        <f t="shared" si="61"/>
        <v>0</v>
      </c>
      <c r="F365" s="91" t="str">
        <f t="shared" si="58"/>
        <v>-</v>
      </c>
    </row>
    <row r="366" spans="1:36" s="87" customFormat="1" ht="57" hidden="1" x14ac:dyDescent="0.25">
      <c r="A366" s="95" t="s">
        <v>474</v>
      </c>
      <c r="B366" s="96" t="s">
        <v>102</v>
      </c>
      <c r="C366" s="117" t="s">
        <v>475</v>
      </c>
      <c r="D366" s="90">
        <f t="shared" si="61"/>
        <v>0</v>
      </c>
      <c r="E366" s="90">
        <f t="shared" si="61"/>
        <v>0</v>
      </c>
      <c r="F366" s="91" t="str">
        <f t="shared" si="58"/>
        <v>-</v>
      </c>
    </row>
    <row r="367" spans="1:36" s="87" customFormat="1" ht="23.25" hidden="1" x14ac:dyDescent="0.25">
      <c r="A367" s="95" t="s">
        <v>105</v>
      </c>
      <c r="B367" s="96" t="s">
        <v>102</v>
      </c>
      <c r="C367" s="117" t="s">
        <v>476</v>
      </c>
      <c r="D367" s="90">
        <f t="shared" si="61"/>
        <v>0</v>
      </c>
      <c r="E367" s="90">
        <f t="shared" si="61"/>
        <v>0</v>
      </c>
      <c r="F367" s="91" t="str">
        <f t="shared" si="58"/>
        <v>-</v>
      </c>
    </row>
    <row r="368" spans="1:36" s="87" customFormat="1" ht="23.25" hidden="1" x14ac:dyDescent="0.25">
      <c r="A368" s="95" t="s">
        <v>350</v>
      </c>
      <c r="B368" s="96" t="s">
        <v>102</v>
      </c>
      <c r="C368" s="117" t="s">
        <v>477</v>
      </c>
      <c r="D368" s="90">
        <f t="shared" si="61"/>
        <v>0</v>
      </c>
      <c r="E368" s="90">
        <f t="shared" si="61"/>
        <v>0</v>
      </c>
      <c r="F368" s="91" t="str">
        <f t="shared" si="58"/>
        <v>-</v>
      </c>
    </row>
    <row r="369" spans="1:36" s="87" customFormat="1" ht="34.5" hidden="1" x14ac:dyDescent="0.25">
      <c r="A369" s="95" t="s">
        <v>106</v>
      </c>
      <c r="B369" s="96" t="s">
        <v>102</v>
      </c>
      <c r="C369" s="117" t="s">
        <v>478</v>
      </c>
      <c r="D369" s="90"/>
      <c r="E369" s="97"/>
      <c r="F369" s="91" t="str">
        <f t="shared" si="58"/>
        <v>-</v>
      </c>
    </row>
    <row r="370" spans="1:36" s="74" customFormat="1" ht="27" customHeight="1" x14ac:dyDescent="0.25">
      <c r="A370" s="92" t="s">
        <v>130</v>
      </c>
      <c r="B370" s="93" t="s">
        <v>102</v>
      </c>
      <c r="C370" s="115" t="s">
        <v>479</v>
      </c>
      <c r="D370" s="88">
        <f>D371+D389</f>
        <v>710560</v>
      </c>
      <c r="E370" s="88">
        <f>E371+E389</f>
        <v>125476.66</v>
      </c>
      <c r="F370" s="89">
        <f t="shared" si="58"/>
        <v>585083.34</v>
      </c>
    </row>
    <row r="371" spans="1:36" s="74" customFormat="1" ht="45.75" x14ac:dyDescent="0.25">
      <c r="A371" s="92" t="s">
        <v>444</v>
      </c>
      <c r="B371" s="93" t="s">
        <v>102</v>
      </c>
      <c r="C371" s="115" t="s">
        <v>480</v>
      </c>
      <c r="D371" s="88">
        <f>D372</f>
        <v>700000</v>
      </c>
      <c r="E371" s="88">
        <f>E372</f>
        <v>114916.66</v>
      </c>
      <c r="F371" s="89">
        <f t="shared" si="58"/>
        <v>585083.34</v>
      </c>
    </row>
    <row r="372" spans="1:36" s="74" customFormat="1" ht="34.5" x14ac:dyDescent="0.25">
      <c r="A372" s="92" t="s">
        <v>1021</v>
      </c>
      <c r="B372" s="93" t="s">
        <v>102</v>
      </c>
      <c r="C372" s="115" t="s">
        <v>481</v>
      </c>
      <c r="D372" s="88">
        <f>D373</f>
        <v>700000</v>
      </c>
      <c r="E372" s="88">
        <f>E373</f>
        <v>114916.66</v>
      </c>
      <c r="F372" s="89">
        <f t="shared" si="58"/>
        <v>585083.34</v>
      </c>
    </row>
    <row r="373" spans="1:36" s="74" customFormat="1" ht="34.5" x14ac:dyDescent="0.25">
      <c r="A373" s="92" t="s">
        <v>223</v>
      </c>
      <c r="B373" s="93" t="s">
        <v>102</v>
      </c>
      <c r="C373" s="115" t="s">
        <v>482</v>
      </c>
      <c r="D373" s="88">
        <f>D374+D379+D384</f>
        <v>700000</v>
      </c>
      <c r="E373" s="88">
        <f>E374+E379+E384</f>
        <v>114916.66</v>
      </c>
      <c r="F373" s="89">
        <f t="shared" si="58"/>
        <v>585083.34</v>
      </c>
    </row>
    <row r="374" spans="1:36" x14ac:dyDescent="0.25">
      <c r="A374" s="95" t="s">
        <v>104</v>
      </c>
      <c r="B374" s="96" t="s">
        <v>102</v>
      </c>
      <c r="C374" s="117" t="s">
        <v>483</v>
      </c>
      <c r="D374" s="90">
        <f t="shared" ref="D374:E377" si="62">D375</f>
        <v>700000</v>
      </c>
      <c r="E374" s="90">
        <f t="shared" si="62"/>
        <v>114916.66</v>
      </c>
      <c r="F374" s="91">
        <f t="shared" si="58"/>
        <v>585083.34</v>
      </c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ht="30" customHeight="1" x14ac:dyDescent="0.25">
      <c r="A375" s="95" t="s">
        <v>131</v>
      </c>
      <c r="B375" s="96" t="s">
        <v>102</v>
      </c>
      <c r="C375" s="117" t="s">
        <v>484</v>
      </c>
      <c r="D375" s="90">
        <f t="shared" si="62"/>
        <v>700000</v>
      </c>
      <c r="E375" s="90">
        <f t="shared" si="62"/>
        <v>114916.66</v>
      </c>
      <c r="F375" s="91">
        <f t="shared" si="58"/>
        <v>585083.34</v>
      </c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ht="23.25" x14ac:dyDescent="0.25">
      <c r="A376" s="95" t="s">
        <v>105</v>
      </c>
      <c r="B376" s="96" t="s">
        <v>102</v>
      </c>
      <c r="C376" s="117" t="s">
        <v>485</v>
      </c>
      <c r="D376" s="90">
        <f t="shared" si="62"/>
        <v>700000</v>
      </c>
      <c r="E376" s="90">
        <f t="shared" si="62"/>
        <v>114916.66</v>
      </c>
      <c r="F376" s="91">
        <f t="shared" si="58"/>
        <v>585083.34</v>
      </c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ht="28.5" customHeight="1" x14ac:dyDescent="0.25">
      <c r="A377" s="95" t="s">
        <v>1155</v>
      </c>
      <c r="B377" s="96" t="s">
        <v>102</v>
      </c>
      <c r="C377" s="117" t="s">
        <v>486</v>
      </c>
      <c r="D377" s="90">
        <f t="shared" si="62"/>
        <v>700000</v>
      </c>
      <c r="E377" s="90">
        <f t="shared" si="62"/>
        <v>114916.66</v>
      </c>
      <c r="F377" s="91">
        <f t="shared" si="58"/>
        <v>585083.34</v>
      </c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x14ac:dyDescent="0.25">
      <c r="A378" s="95" t="s">
        <v>1271</v>
      </c>
      <c r="B378" s="96" t="s">
        <v>102</v>
      </c>
      <c r="C378" s="117" t="s">
        <v>487</v>
      </c>
      <c r="D378" s="90">
        <v>700000</v>
      </c>
      <c r="E378" s="97">
        <v>114916.66</v>
      </c>
      <c r="F378" s="91">
        <f t="shared" si="58"/>
        <v>585083.34</v>
      </c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234" customFormat="1" ht="45.75" hidden="1" x14ac:dyDescent="0.25">
      <c r="A379" s="229" t="s">
        <v>161</v>
      </c>
      <c r="B379" s="230" t="s">
        <v>102</v>
      </c>
      <c r="C379" s="231" t="s">
        <v>927</v>
      </c>
      <c r="D379" s="232">
        <f t="shared" ref="D379:E382" si="63">D380</f>
        <v>0</v>
      </c>
      <c r="E379" s="232">
        <f t="shared" si="63"/>
        <v>0</v>
      </c>
      <c r="F379" s="233" t="str">
        <f t="shared" ref="F379:F383" si="64">IF(OR(D379="-",E379=D379),"-",D379-IF(E379="-",0,E379))</f>
        <v>-</v>
      </c>
    </row>
    <row r="380" spans="1:36" s="234" customFormat="1" ht="57" hidden="1" x14ac:dyDescent="0.25">
      <c r="A380" s="235" t="s">
        <v>1113</v>
      </c>
      <c r="B380" s="236" t="s">
        <v>102</v>
      </c>
      <c r="C380" s="237" t="s">
        <v>928</v>
      </c>
      <c r="D380" s="238">
        <f t="shared" si="63"/>
        <v>0</v>
      </c>
      <c r="E380" s="238">
        <f t="shared" si="63"/>
        <v>0</v>
      </c>
      <c r="F380" s="239" t="str">
        <f t="shared" ref="F380" si="65">IF(OR(D380="-",E380=D380),"-",D380-IF(E380="-",0,E380))</f>
        <v>-</v>
      </c>
    </row>
    <row r="381" spans="1:36" s="234" customFormat="1" ht="23.25" hidden="1" x14ac:dyDescent="0.25">
      <c r="A381" s="235" t="s">
        <v>105</v>
      </c>
      <c r="B381" s="236" t="s">
        <v>102</v>
      </c>
      <c r="C381" s="237" t="s">
        <v>925</v>
      </c>
      <c r="D381" s="238">
        <f t="shared" si="63"/>
        <v>0</v>
      </c>
      <c r="E381" s="238">
        <f t="shared" si="63"/>
        <v>0</v>
      </c>
      <c r="F381" s="239" t="str">
        <f t="shared" si="64"/>
        <v>-</v>
      </c>
    </row>
    <row r="382" spans="1:36" s="234" customFormat="1" ht="34.5" hidden="1" x14ac:dyDescent="0.25">
      <c r="A382" s="235" t="s">
        <v>1155</v>
      </c>
      <c r="B382" s="236" t="s">
        <v>102</v>
      </c>
      <c r="C382" s="237" t="s">
        <v>926</v>
      </c>
      <c r="D382" s="238">
        <f t="shared" si="63"/>
        <v>0</v>
      </c>
      <c r="E382" s="238">
        <f t="shared" si="63"/>
        <v>0</v>
      </c>
      <c r="F382" s="239" t="str">
        <f t="shared" si="64"/>
        <v>-</v>
      </c>
    </row>
    <row r="383" spans="1:36" s="234" customFormat="1" ht="34.5" hidden="1" x14ac:dyDescent="0.25">
      <c r="A383" s="235" t="s">
        <v>106</v>
      </c>
      <c r="B383" s="236" t="s">
        <v>102</v>
      </c>
      <c r="C383" s="237" t="s">
        <v>924</v>
      </c>
      <c r="D383" s="238"/>
      <c r="E383" s="240"/>
      <c r="F383" s="239" t="str">
        <f t="shared" si="64"/>
        <v>-</v>
      </c>
    </row>
    <row r="384" spans="1:36" s="4" customFormat="1" ht="65.25" hidden="1" customHeight="1" x14ac:dyDescent="0.25">
      <c r="A384" s="304" t="s">
        <v>246</v>
      </c>
      <c r="B384" s="272" t="s">
        <v>102</v>
      </c>
      <c r="C384" s="273" t="s">
        <v>929</v>
      </c>
      <c r="D384" s="274">
        <f t="shared" ref="D384:E387" si="66">D385</f>
        <v>0</v>
      </c>
      <c r="E384" s="274">
        <f t="shared" si="66"/>
        <v>0</v>
      </c>
      <c r="F384" s="275" t="str">
        <f t="shared" ref="F384:F395" si="67">IF(OR(D384="-",E384=D384),"-",D384-IF(E384="-",0,E384))</f>
        <v>-</v>
      </c>
    </row>
    <row r="385" spans="1:36" s="4" customFormat="1" ht="56.25" hidden="1" x14ac:dyDescent="0.25">
      <c r="A385" s="276" t="s">
        <v>1022</v>
      </c>
      <c r="B385" s="259" t="s">
        <v>102</v>
      </c>
      <c r="C385" s="260" t="s">
        <v>933</v>
      </c>
      <c r="D385" s="261">
        <f t="shared" si="66"/>
        <v>0</v>
      </c>
      <c r="E385" s="261">
        <f t="shared" si="66"/>
        <v>0</v>
      </c>
      <c r="F385" s="262" t="str">
        <f t="shared" ref="F385" si="68">IF(OR(D385="-",E385=D385),"-",D385-IF(E385="-",0,E385))</f>
        <v>-</v>
      </c>
    </row>
    <row r="386" spans="1:36" s="4" customFormat="1" ht="23.25" hidden="1" x14ac:dyDescent="0.25">
      <c r="A386" s="258" t="s">
        <v>105</v>
      </c>
      <c r="B386" s="259" t="s">
        <v>102</v>
      </c>
      <c r="C386" s="260" t="s">
        <v>932</v>
      </c>
      <c r="D386" s="261">
        <f t="shared" si="66"/>
        <v>0</v>
      </c>
      <c r="E386" s="261">
        <f t="shared" si="66"/>
        <v>0</v>
      </c>
      <c r="F386" s="262" t="str">
        <f t="shared" si="67"/>
        <v>-</v>
      </c>
    </row>
    <row r="387" spans="1:36" s="4" customFormat="1" ht="34.5" hidden="1" x14ac:dyDescent="0.25">
      <c r="A387" s="258" t="s">
        <v>1155</v>
      </c>
      <c r="B387" s="259" t="s">
        <v>102</v>
      </c>
      <c r="C387" s="260" t="s">
        <v>931</v>
      </c>
      <c r="D387" s="261">
        <f t="shared" si="66"/>
        <v>0</v>
      </c>
      <c r="E387" s="261">
        <f t="shared" si="66"/>
        <v>0</v>
      </c>
      <c r="F387" s="262" t="str">
        <f t="shared" si="67"/>
        <v>-</v>
      </c>
    </row>
    <row r="388" spans="1:36" s="4" customFormat="1" ht="34.5" hidden="1" x14ac:dyDescent="0.25">
      <c r="A388" s="258" t="s">
        <v>106</v>
      </c>
      <c r="B388" s="259" t="s">
        <v>102</v>
      </c>
      <c r="C388" s="260" t="s">
        <v>930</v>
      </c>
      <c r="D388" s="261">
        <v>0</v>
      </c>
      <c r="E388" s="263">
        <v>0</v>
      </c>
      <c r="F388" s="262" t="str">
        <f t="shared" si="67"/>
        <v>-</v>
      </c>
    </row>
    <row r="389" spans="1:36" s="94" customFormat="1" ht="23.25" x14ac:dyDescent="0.25">
      <c r="A389" s="92" t="s">
        <v>333</v>
      </c>
      <c r="B389" s="93" t="s">
        <v>102</v>
      </c>
      <c r="C389" s="115" t="s">
        <v>939</v>
      </c>
      <c r="D389" s="88">
        <f t="shared" ref="D389:E394" si="69">D390</f>
        <v>10560</v>
      </c>
      <c r="E389" s="88">
        <f t="shared" si="69"/>
        <v>10560</v>
      </c>
      <c r="F389" s="89" t="str">
        <f>IF(OR(D389="-",E389=D389),"-",D389-IF(E389="-",0,E389))</f>
        <v>-</v>
      </c>
    </row>
    <row r="390" spans="1:36" s="94" customFormat="1" ht="23.25" x14ac:dyDescent="0.25">
      <c r="A390" s="92" t="s">
        <v>103</v>
      </c>
      <c r="B390" s="93" t="s">
        <v>102</v>
      </c>
      <c r="C390" s="115" t="s">
        <v>940</v>
      </c>
      <c r="D390" s="88">
        <f t="shared" si="69"/>
        <v>10560</v>
      </c>
      <c r="E390" s="88">
        <f t="shared" si="69"/>
        <v>10560</v>
      </c>
      <c r="F390" s="89" t="str">
        <f>IF(OR(D390="-",E390=D390),"-",D390-IF(E390="-",0,E390))</f>
        <v>-</v>
      </c>
    </row>
    <row r="391" spans="1:36" s="94" customFormat="1" ht="36.75" customHeight="1" x14ac:dyDescent="0.25">
      <c r="A391" s="92" t="s">
        <v>1370</v>
      </c>
      <c r="B391" s="93" t="s">
        <v>102</v>
      </c>
      <c r="C391" s="115" t="s">
        <v>938</v>
      </c>
      <c r="D391" s="88">
        <f t="shared" si="69"/>
        <v>10560</v>
      </c>
      <c r="E391" s="88">
        <f t="shared" si="69"/>
        <v>10560</v>
      </c>
      <c r="F391" s="89" t="str">
        <f t="shared" si="67"/>
        <v>-</v>
      </c>
    </row>
    <row r="392" spans="1:36" s="4" customFormat="1" ht="12" customHeight="1" x14ac:dyDescent="0.25">
      <c r="A392" s="95" t="s">
        <v>107</v>
      </c>
      <c r="B392" s="96" t="s">
        <v>102</v>
      </c>
      <c r="C392" s="117" t="s">
        <v>937</v>
      </c>
      <c r="D392" s="90">
        <f t="shared" si="69"/>
        <v>10560</v>
      </c>
      <c r="E392" s="90">
        <f t="shared" si="69"/>
        <v>10560</v>
      </c>
      <c r="F392" s="91" t="str">
        <f t="shared" si="67"/>
        <v>-</v>
      </c>
    </row>
    <row r="393" spans="1:36" s="4" customFormat="1" ht="23.25" x14ac:dyDescent="0.25">
      <c r="A393" s="95" t="s">
        <v>105</v>
      </c>
      <c r="B393" s="96" t="s">
        <v>102</v>
      </c>
      <c r="C393" s="117" t="s">
        <v>936</v>
      </c>
      <c r="D393" s="90">
        <f t="shared" si="69"/>
        <v>10560</v>
      </c>
      <c r="E393" s="90">
        <f t="shared" si="69"/>
        <v>10560</v>
      </c>
      <c r="F393" s="91" t="str">
        <f t="shared" si="67"/>
        <v>-</v>
      </c>
    </row>
    <row r="394" spans="1:36" s="4" customFormat="1" ht="30" customHeight="1" x14ac:dyDescent="0.25">
      <c r="A394" s="95" t="s">
        <v>1155</v>
      </c>
      <c r="B394" s="96" t="s">
        <v>102</v>
      </c>
      <c r="C394" s="117" t="s">
        <v>935</v>
      </c>
      <c r="D394" s="90">
        <f t="shared" si="69"/>
        <v>10560</v>
      </c>
      <c r="E394" s="90">
        <f t="shared" si="69"/>
        <v>10560</v>
      </c>
      <c r="F394" s="91" t="str">
        <f t="shared" si="67"/>
        <v>-</v>
      </c>
    </row>
    <row r="395" spans="1:36" s="4" customFormat="1" x14ac:dyDescent="0.25">
      <c r="A395" s="95" t="s">
        <v>1271</v>
      </c>
      <c r="B395" s="96" t="s">
        <v>102</v>
      </c>
      <c r="C395" s="117" t="s">
        <v>934</v>
      </c>
      <c r="D395" s="90">
        <v>10560</v>
      </c>
      <c r="E395" s="97">
        <v>10560</v>
      </c>
      <c r="F395" s="91" t="str">
        <f t="shared" si="67"/>
        <v>-</v>
      </c>
    </row>
    <row r="396" spans="1:36" s="74" customFormat="1" x14ac:dyDescent="0.25">
      <c r="A396" s="92" t="s">
        <v>488</v>
      </c>
      <c r="B396" s="93" t="s">
        <v>102</v>
      </c>
      <c r="C396" s="115" t="s">
        <v>489</v>
      </c>
      <c r="D396" s="88">
        <f>D397+D467</f>
        <v>34339930</v>
      </c>
      <c r="E396" s="88">
        <f>E397+E467</f>
        <v>9816049.1999999993</v>
      </c>
      <c r="F396" s="89">
        <f t="shared" si="58"/>
        <v>24523880.800000001</v>
      </c>
    </row>
    <row r="397" spans="1:36" s="74" customFormat="1" x14ac:dyDescent="0.25">
      <c r="A397" s="92" t="s">
        <v>132</v>
      </c>
      <c r="B397" s="93" t="s">
        <v>102</v>
      </c>
      <c r="C397" s="115" t="s">
        <v>490</v>
      </c>
      <c r="D397" s="88">
        <f>D398+D410</f>
        <v>33693430</v>
      </c>
      <c r="E397" s="88">
        <f>E398+E410</f>
        <v>9619549.1999999993</v>
      </c>
      <c r="F397" s="89">
        <f t="shared" si="58"/>
        <v>24073880.800000001</v>
      </c>
    </row>
    <row r="398" spans="1:36" s="74" customFormat="1" ht="45.75" x14ac:dyDescent="0.25">
      <c r="A398" s="92" t="s">
        <v>444</v>
      </c>
      <c r="B398" s="93" t="s">
        <v>102</v>
      </c>
      <c r="C398" s="115" t="s">
        <v>491</v>
      </c>
      <c r="D398" s="88">
        <f>D399</f>
        <v>2345400</v>
      </c>
      <c r="E398" s="88">
        <f>E399</f>
        <v>572697.44999999995</v>
      </c>
      <c r="F398" s="89">
        <f t="shared" si="58"/>
        <v>1772702.55</v>
      </c>
    </row>
    <row r="399" spans="1:36" s="74" customFormat="1" ht="37.5" customHeight="1" x14ac:dyDescent="0.25">
      <c r="A399" s="92" t="s">
        <v>1180</v>
      </c>
      <c r="B399" s="93" t="s">
        <v>102</v>
      </c>
      <c r="C399" s="115" t="s">
        <v>492</v>
      </c>
      <c r="D399" s="88">
        <f t="shared" ref="D399:E404" si="70">D400</f>
        <v>2345400</v>
      </c>
      <c r="E399" s="88">
        <f t="shared" si="70"/>
        <v>572697.44999999995</v>
      </c>
      <c r="F399" s="89">
        <f t="shared" si="58"/>
        <v>1772702.55</v>
      </c>
    </row>
    <row r="400" spans="1:36" ht="23.25" x14ac:dyDescent="0.25">
      <c r="A400" s="95" t="s">
        <v>224</v>
      </c>
      <c r="B400" s="96" t="s">
        <v>102</v>
      </c>
      <c r="C400" s="117" t="s">
        <v>493</v>
      </c>
      <c r="D400" s="90">
        <f t="shared" si="70"/>
        <v>2345400</v>
      </c>
      <c r="E400" s="90">
        <f t="shared" si="70"/>
        <v>572697.44999999995</v>
      </c>
      <c r="F400" s="91">
        <f t="shared" si="58"/>
        <v>1772702.55</v>
      </c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x14ac:dyDescent="0.25">
      <c r="A401" s="95" t="s">
        <v>104</v>
      </c>
      <c r="B401" s="96" t="s">
        <v>102</v>
      </c>
      <c r="C401" s="117" t="s">
        <v>494</v>
      </c>
      <c r="D401" s="90">
        <f>D402+D406</f>
        <v>2345400</v>
      </c>
      <c r="E401" s="90">
        <f>E402+E406</f>
        <v>572697.44999999995</v>
      </c>
      <c r="F401" s="91">
        <f t="shared" si="58"/>
        <v>1772702.55</v>
      </c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4" customFormat="1" x14ac:dyDescent="0.25">
      <c r="A402" s="95" t="s">
        <v>1114</v>
      </c>
      <c r="B402" s="96" t="s">
        <v>102</v>
      </c>
      <c r="C402" s="117" t="s">
        <v>495</v>
      </c>
      <c r="D402" s="90">
        <f t="shared" si="70"/>
        <v>95400</v>
      </c>
      <c r="E402" s="90">
        <f t="shared" si="70"/>
        <v>0</v>
      </c>
      <c r="F402" s="91">
        <f t="shared" si="58"/>
        <v>95400</v>
      </c>
    </row>
    <row r="403" spans="1:36" s="4" customFormat="1" ht="23.25" x14ac:dyDescent="0.25">
      <c r="A403" s="95" t="s">
        <v>105</v>
      </c>
      <c r="B403" s="96" t="s">
        <v>102</v>
      </c>
      <c r="C403" s="117" t="s">
        <v>496</v>
      </c>
      <c r="D403" s="90">
        <f t="shared" si="70"/>
        <v>95400</v>
      </c>
      <c r="E403" s="90">
        <f t="shared" si="70"/>
        <v>0</v>
      </c>
      <c r="F403" s="91">
        <f t="shared" si="58"/>
        <v>95400</v>
      </c>
    </row>
    <row r="404" spans="1:36" s="4" customFormat="1" ht="34.5" x14ac:dyDescent="0.25">
      <c r="A404" s="95" t="s">
        <v>1155</v>
      </c>
      <c r="B404" s="96" t="s">
        <v>102</v>
      </c>
      <c r="C404" s="117" t="s">
        <v>497</v>
      </c>
      <c r="D404" s="90">
        <f t="shared" si="70"/>
        <v>95400</v>
      </c>
      <c r="E404" s="90">
        <f t="shared" si="70"/>
        <v>0</v>
      </c>
      <c r="F404" s="91">
        <f t="shared" si="58"/>
        <v>95400</v>
      </c>
    </row>
    <row r="405" spans="1:36" s="4" customFormat="1" x14ac:dyDescent="0.25">
      <c r="A405" s="95" t="s">
        <v>1271</v>
      </c>
      <c r="B405" s="96" t="s">
        <v>102</v>
      </c>
      <c r="C405" s="117" t="s">
        <v>498</v>
      </c>
      <c r="D405" s="90">
        <v>95400</v>
      </c>
      <c r="E405" s="90">
        <v>0</v>
      </c>
      <c r="F405" s="91">
        <f t="shared" si="58"/>
        <v>95400</v>
      </c>
    </row>
    <row r="406" spans="1:36" s="278" customFormat="1" x14ac:dyDescent="0.25">
      <c r="A406" s="100" t="s">
        <v>1024</v>
      </c>
      <c r="B406" s="96" t="s">
        <v>102</v>
      </c>
      <c r="C406" s="117" t="s">
        <v>1341</v>
      </c>
      <c r="D406" s="90">
        <f t="shared" ref="D406:E408" si="71">D407</f>
        <v>2250000</v>
      </c>
      <c r="E406" s="90">
        <f t="shared" si="71"/>
        <v>572697.44999999995</v>
      </c>
      <c r="F406" s="91">
        <f t="shared" si="58"/>
        <v>1677302.55</v>
      </c>
    </row>
    <row r="407" spans="1:36" s="278" customFormat="1" ht="23.25" x14ac:dyDescent="0.25">
      <c r="A407" s="95" t="s">
        <v>105</v>
      </c>
      <c r="B407" s="96" t="s">
        <v>102</v>
      </c>
      <c r="C407" s="117" t="s">
        <v>1340</v>
      </c>
      <c r="D407" s="90">
        <f t="shared" si="71"/>
        <v>2250000</v>
      </c>
      <c r="E407" s="90">
        <f t="shared" si="71"/>
        <v>572697.44999999995</v>
      </c>
      <c r="F407" s="91">
        <f t="shared" si="58"/>
        <v>1677302.55</v>
      </c>
    </row>
    <row r="408" spans="1:36" s="278" customFormat="1" ht="23.25" customHeight="1" x14ac:dyDescent="0.25">
      <c r="A408" s="95" t="s">
        <v>1155</v>
      </c>
      <c r="B408" s="96" t="s">
        <v>102</v>
      </c>
      <c r="C408" s="117" t="s">
        <v>1339</v>
      </c>
      <c r="D408" s="90">
        <f t="shared" si="71"/>
        <v>2250000</v>
      </c>
      <c r="E408" s="90">
        <f t="shared" si="71"/>
        <v>572697.44999999995</v>
      </c>
      <c r="F408" s="91">
        <f t="shared" si="58"/>
        <v>1677302.55</v>
      </c>
    </row>
    <row r="409" spans="1:36" s="278" customFormat="1" x14ac:dyDescent="0.25">
      <c r="A409" s="95" t="s">
        <v>1271</v>
      </c>
      <c r="B409" s="96" t="s">
        <v>102</v>
      </c>
      <c r="C409" s="117" t="s">
        <v>1338</v>
      </c>
      <c r="D409" s="90">
        <v>2250000</v>
      </c>
      <c r="E409" s="97">
        <v>572697.44999999995</v>
      </c>
      <c r="F409" s="91">
        <f t="shared" si="58"/>
        <v>1677302.55</v>
      </c>
    </row>
    <row r="410" spans="1:36" s="74" customFormat="1" ht="57" x14ac:dyDescent="0.25">
      <c r="A410" s="92" t="s">
        <v>1023</v>
      </c>
      <c r="B410" s="93" t="s">
        <v>102</v>
      </c>
      <c r="C410" s="115" t="s">
        <v>499</v>
      </c>
      <c r="D410" s="88">
        <f>D411+D461</f>
        <v>31348030</v>
      </c>
      <c r="E410" s="88">
        <f>E411+E461</f>
        <v>9046851.75</v>
      </c>
      <c r="F410" s="89">
        <f t="shared" si="58"/>
        <v>22301178.25</v>
      </c>
    </row>
    <row r="411" spans="1:36" s="74" customFormat="1" ht="23.25" x14ac:dyDescent="0.25">
      <c r="A411" s="92" t="s">
        <v>225</v>
      </c>
      <c r="B411" s="93" t="s">
        <v>102</v>
      </c>
      <c r="C411" s="115" t="s">
        <v>500</v>
      </c>
      <c r="D411" s="88">
        <f>D412+D440</f>
        <v>31348030</v>
      </c>
      <c r="E411" s="88">
        <f>E412+E440</f>
        <v>9046851.75</v>
      </c>
      <c r="F411" s="89">
        <f t="shared" si="58"/>
        <v>22301178.25</v>
      </c>
    </row>
    <row r="412" spans="1:36" x14ac:dyDescent="0.25">
      <c r="A412" s="95" t="s">
        <v>104</v>
      </c>
      <c r="B412" s="96" t="s">
        <v>102</v>
      </c>
      <c r="C412" s="117" t="s">
        <v>501</v>
      </c>
      <c r="D412" s="90">
        <f>D413+D417+D421</f>
        <v>15711322.939999999</v>
      </c>
      <c r="E412" s="90">
        <f>E413+E417+E421</f>
        <v>9046851.75</v>
      </c>
      <c r="F412" s="91">
        <f t="shared" si="58"/>
        <v>6664471.1899999995</v>
      </c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4" customFormat="1" x14ac:dyDescent="0.25">
      <c r="A413" s="95" t="s">
        <v>1369</v>
      </c>
      <c r="B413" s="96" t="s">
        <v>102</v>
      </c>
      <c r="C413" s="117" t="s">
        <v>502</v>
      </c>
      <c r="D413" s="90">
        <f t="shared" ref="D413:E415" si="72">D414</f>
        <v>540000</v>
      </c>
      <c r="E413" s="90">
        <f t="shared" si="72"/>
        <v>46000</v>
      </c>
      <c r="F413" s="91">
        <f t="shared" si="58"/>
        <v>494000</v>
      </c>
    </row>
    <row r="414" spans="1:36" s="4" customFormat="1" ht="23.25" x14ac:dyDescent="0.25">
      <c r="A414" s="95" t="s">
        <v>105</v>
      </c>
      <c r="B414" s="96" t="s">
        <v>102</v>
      </c>
      <c r="C414" s="117" t="s">
        <v>503</v>
      </c>
      <c r="D414" s="90">
        <f t="shared" si="72"/>
        <v>540000</v>
      </c>
      <c r="E414" s="90">
        <f t="shared" si="72"/>
        <v>46000</v>
      </c>
      <c r="F414" s="91">
        <f t="shared" si="58"/>
        <v>494000</v>
      </c>
    </row>
    <row r="415" spans="1:36" s="4" customFormat="1" ht="34.5" x14ac:dyDescent="0.25">
      <c r="A415" s="95" t="s">
        <v>1155</v>
      </c>
      <c r="B415" s="96" t="s">
        <v>102</v>
      </c>
      <c r="C415" s="117" t="s">
        <v>504</v>
      </c>
      <c r="D415" s="90">
        <f t="shared" si="72"/>
        <v>540000</v>
      </c>
      <c r="E415" s="90">
        <f t="shared" si="72"/>
        <v>46000</v>
      </c>
      <c r="F415" s="91">
        <f t="shared" si="58"/>
        <v>494000</v>
      </c>
    </row>
    <row r="416" spans="1:36" s="4" customFormat="1" x14ac:dyDescent="0.25">
      <c r="A416" s="95" t="s">
        <v>1271</v>
      </c>
      <c r="B416" s="96" t="s">
        <v>102</v>
      </c>
      <c r="C416" s="117" t="s">
        <v>505</v>
      </c>
      <c r="D416" s="90">
        <f>454500+85500</f>
        <v>540000</v>
      </c>
      <c r="E416" s="97">
        <v>46000</v>
      </c>
      <c r="F416" s="91">
        <f t="shared" si="58"/>
        <v>494000</v>
      </c>
    </row>
    <row r="417" spans="1:36" ht="34.5" x14ac:dyDescent="0.25">
      <c r="A417" s="95" t="s">
        <v>506</v>
      </c>
      <c r="B417" s="96" t="s">
        <v>102</v>
      </c>
      <c r="C417" s="117" t="s">
        <v>507</v>
      </c>
      <c r="D417" s="90">
        <f t="shared" ref="D417:E419" si="73">D418</f>
        <v>282185</v>
      </c>
      <c r="E417" s="90">
        <f t="shared" si="73"/>
        <v>0</v>
      </c>
      <c r="F417" s="91">
        <f t="shared" si="58"/>
        <v>282185</v>
      </c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ht="23.25" x14ac:dyDescent="0.25">
      <c r="A418" s="95" t="s">
        <v>105</v>
      </c>
      <c r="B418" s="96" t="s">
        <v>102</v>
      </c>
      <c r="C418" s="117" t="s">
        <v>508</v>
      </c>
      <c r="D418" s="90">
        <f t="shared" si="73"/>
        <v>282185</v>
      </c>
      <c r="E418" s="90">
        <f t="shared" si="73"/>
        <v>0</v>
      </c>
      <c r="F418" s="91">
        <f t="shared" si="58"/>
        <v>282185</v>
      </c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ht="25.5" customHeight="1" x14ac:dyDescent="0.25">
      <c r="A419" s="95" t="s">
        <v>1155</v>
      </c>
      <c r="B419" s="96" t="s">
        <v>102</v>
      </c>
      <c r="C419" s="117" t="s">
        <v>509</v>
      </c>
      <c r="D419" s="90">
        <f t="shared" si="73"/>
        <v>282185</v>
      </c>
      <c r="E419" s="90">
        <f t="shared" si="73"/>
        <v>0</v>
      </c>
      <c r="F419" s="91">
        <f t="shared" si="58"/>
        <v>282185</v>
      </c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x14ac:dyDescent="0.25">
      <c r="A420" s="95" t="s">
        <v>1271</v>
      </c>
      <c r="B420" s="96" t="s">
        <v>102</v>
      </c>
      <c r="C420" s="117" t="s">
        <v>510</v>
      </c>
      <c r="D420" s="90">
        <f>218300+63885</f>
        <v>282185</v>
      </c>
      <c r="E420" s="97">
        <v>0</v>
      </c>
      <c r="F420" s="91">
        <f t="shared" si="58"/>
        <v>282185</v>
      </c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x14ac:dyDescent="0.25">
      <c r="A421" s="100" t="s">
        <v>1024</v>
      </c>
      <c r="B421" s="96" t="s">
        <v>102</v>
      </c>
      <c r="C421" s="117" t="s">
        <v>941</v>
      </c>
      <c r="D421" s="90">
        <f>D422+D425</f>
        <v>14889137.939999999</v>
      </c>
      <c r="E421" s="90">
        <f>E422+E425</f>
        <v>9000851.75</v>
      </c>
      <c r="F421" s="91">
        <f t="shared" ref="F421:F427" si="74">IF(OR(D421="-",E421=D421),"-",D421-IF(E421="-",0,E421))</f>
        <v>5888286.1899999995</v>
      </c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ht="23.25" x14ac:dyDescent="0.25">
      <c r="A422" s="95" t="s">
        <v>105</v>
      </c>
      <c r="B422" s="96" t="s">
        <v>102</v>
      </c>
      <c r="C422" s="117" t="s">
        <v>942</v>
      </c>
      <c r="D422" s="90">
        <f t="shared" ref="D422:E423" si="75">D423</f>
        <v>14789137.939999999</v>
      </c>
      <c r="E422" s="90">
        <f t="shared" si="75"/>
        <v>9000851.75</v>
      </c>
      <c r="F422" s="91">
        <f t="shared" si="74"/>
        <v>5788286.1899999995</v>
      </c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ht="34.5" x14ac:dyDescent="0.25">
      <c r="A423" s="95" t="s">
        <v>1155</v>
      </c>
      <c r="B423" s="96" t="s">
        <v>102</v>
      </c>
      <c r="C423" s="117" t="s">
        <v>943</v>
      </c>
      <c r="D423" s="90">
        <f t="shared" si="75"/>
        <v>14789137.939999999</v>
      </c>
      <c r="E423" s="90">
        <f t="shared" si="75"/>
        <v>9000851.75</v>
      </c>
      <c r="F423" s="91">
        <f t="shared" si="74"/>
        <v>5788286.1899999995</v>
      </c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x14ac:dyDescent="0.25">
      <c r="A424" s="95" t="s">
        <v>1271</v>
      </c>
      <c r="B424" s="96" t="s">
        <v>102</v>
      </c>
      <c r="C424" s="117" t="s">
        <v>944</v>
      </c>
      <c r="D424" s="90">
        <f>14046600+742537.94</f>
        <v>14789137.939999999</v>
      </c>
      <c r="E424" s="97">
        <v>9000851.75</v>
      </c>
      <c r="F424" s="91">
        <f t="shared" si="74"/>
        <v>5788286.1899999995</v>
      </c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ht="13.5" customHeight="1" x14ac:dyDescent="0.25">
      <c r="A425" s="95" t="s">
        <v>112</v>
      </c>
      <c r="B425" s="96" t="s">
        <v>102</v>
      </c>
      <c r="C425" s="117" t="s">
        <v>1540</v>
      </c>
      <c r="D425" s="90">
        <f t="shared" ref="D425:E425" si="76">D426</f>
        <v>100000</v>
      </c>
      <c r="E425" s="90">
        <f t="shared" si="76"/>
        <v>0</v>
      </c>
      <c r="F425" s="91">
        <f t="shared" si="74"/>
        <v>100000</v>
      </c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ht="12.75" customHeight="1" x14ac:dyDescent="0.25">
      <c r="A426" s="95" t="s">
        <v>113</v>
      </c>
      <c r="B426" s="96" t="s">
        <v>102</v>
      </c>
      <c r="C426" s="117" t="s">
        <v>1538</v>
      </c>
      <c r="D426" s="90">
        <f>D428+D429+D427</f>
        <v>100000</v>
      </c>
      <c r="E426" s="90">
        <f>E428+E429+E427</f>
        <v>0</v>
      </c>
      <c r="F426" s="91">
        <f t="shared" si="74"/>
        <v>100000</v>
      </c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ht="27" customHeight="1" x14ac:dyDescent="0.25">
      <c r="A427" s="401" t="s">
        <v>1514</v>
      </c>
      <c r="B427" s="96" t="s">
        <v>102</v>
      </c>
      <c r="C427" s="117" t="s">
        <v>1539</v>
      </c>
      <c r="D427" s="90">
        <v>100000</v>
      </c>
      <c r="E427" s="97">
        <v>0</v>
      </c>
      <c r="F427" s="91">
        <f t="shared" si="74"/>
        <v>100000</v>
      </c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86" customFormat="1" ht="57" hidden="1" x14ac:dyDescent="0.25">
      <c r="A428" s="384" t="s">
        <v>468</v>
      </c>
      <c r="B428" s="385" t="s">
        <v>102</v>
      </c>
      <c r="C428" s="386" t="s">
        <v>948</v>
      </c>
      <c r="D428" s="387">
        <f t="shared" ref="D428:E430" si="77">D429</f>
        <v>0</v>
      </c>
      <c r="E428" s="387">
        <f t="shared" si="77"/>
        <v>0</v>
      </c>
      <c r="F428" s="388" t="str">
        <f t="shared" ref="F428:F431" si="78">IF(OR(D428="-",E428=D428),"-",D428-IF(E428="-",0,E428))</f>
        <v>-</v>
      </c>
    </row>
    <row r="429" spans="1:36" s="87" customFormat="1" ht="23.25" hidden="1" x14ac:dyDescent="0.25">
      <c r="A429" s="389" t="s">
        <v>105</v>
      </c>
      <c r="B429" s="390" t="s">
        <v>102</v>
      </c>
      <c r="C429" s="391" t="s">
        <v>947</v>
      </c>
      <c r="D429" s="392">
        <f t="shared" si="77"/>
        <v>0</v>
      </c>
      <c r="E429" s="392">
        <f t="shared" si="77"/>
        <v>0</v>
      </c>
      <c r="F429" s="393" t="str">
        <f t="shared" si="78"/>
        <v>-</v>
      </c>
    </row>
    <row r="430" spans="1:36" s="87" customFormat="1" ht="23.25" hidden="1" x14ac:dyDescent="0.25">
      <c r="A430" s="389" t="s">
        <v>350</v>
      </c>
      <c r="B430" s="390" t="s">
        <v>102</v>
      </c>
      <c r="C430" s="391" t="s">
        <v>946</v>
      </c>
      <c r="D430" s="392">
        <f t="shared" si="77"/>
        <v>0</v>
      </c>
      <c r="E430" s="392">
        <f t="shared" si="77"/>
        <v>0</v>
      </c>
      <c r="F430" s="393" t="str">
        <f t="shared" si="78"/>
        <v>-</v>
      </c>
    </row>
    <row r="431" spans="1:36" s="87" customFormat="1" ht="34.5" hidden="1" x14ac:dyDescent="0.25">
      <c r="A431" s="389" t="s">
        <v>106</v>
      </c>
      <c r="B431" s="390" t="s">
        <v>102</v>
      </c>
      <c r="C431" s="391" t="s">
        <v>945</v>
      </c>
      <c r="D431" s="392">
        <v>0</v>
      </c>
      <c r="E431" s="394">
        <v>0</v>
      </c>
      <c r="F431" s="393" t="str">
        <f t="shared" si="78"/>
        <v>-</v>
      </c>
    </row>
    <row r="432" spans="1:36" s="86" customFormat="1" ht="45.75" hidden="1" x14ac:dyDescent="0.25">
      <c r="A432" s="188" t="s">
        <v>1115</v>
      </c>
      <c r="B432" s="189" t="s">
        <v>102</v>
      </c>
      <c r="C432" s="190" t="s">
        <v>511</v>
      </c>
      <c r="D432" s="191">
        <f t="shared" ref="D432:E434" si="79">D433</f>
        <v>0</v>
      </c>
      <c r="E432" s="191">
        <f t="shared" si="79"/>
        <v>0</v>
      </c>
      <c r="F432" s="195" t="str">
        <f t="shared" si="58"/>
        <v>-</v>
      </c>
    </row>
    <row r="433" spans="1:6" s="87" customFormat="1" ht="23.25" hidden="1" x14ac:dyDescent="0.25">
      <c r="A433" s="175" t="s">
        <v>105</v>
      </c>
      <c r="B433" s="176" t="s">
        <v>102</v>
      </c>
      <c r="C433" s="192" t="s">
        <v>512</v>
      </c>
      <c r="D433" s="193">
        <f t="shared" si="79"/>
        <v>0</v>
      </c>
      <c r="E433" s="193">
        <f t="shared" si="79"/>
        <v>0</v>
      </c>
      <c r="F433" s="196" t="str">
        <f t="shared" si="58"/>
        <v>-</v>
      </c>
    </row>
    <row r="434" spans="1:6" s="87" customFormat="1" ht="23.25" hidden="1" x14ac:dyDescent="0.25">
      <c r="A434" s="175" t="s">
        <v>350</v>
      </c>
      <c r="B434" s="176" t="s">
        <v>102</v>
      </c>
      <c r="C434" s="192" t="s">
        <v>513</v>
      </c>
      <c r="D434" s="193">
        <f t="shared" si="79"/>
        <v>0</v>
      </c>
      <c r="E434" s="193">
        <f t="shared" si="79"/>
        <v>0</v>
      </c>
      <c r="F434" s="196" t="str">
        <f t="shared" si="58"/>
        <v>-</v>
      </c>
    </row>
    <row r="435" spans="1:6" s="87" customFormat="1" ht="34.5" hidden="1" x14ac:dyDescent="0.25">
      <c r="A435" s="175" t="s">
        <v>106</v>
      </c>
      <c r="B435" s="176" t="s">
        <v>102</v>
      </c>
      <c r="C435" s="192" t="s">
        <v>514</v>
      </c>
      <c r="D435" s="193">
        <v>0</v>
      </c>
      <c r="E435" s="194">
        <v>0</v>
      </c>
      <c r="F435" s="196" t="str">
        <f t="shared" si="58"/>
        <v>-</v>
      </c>
    </row>
    <row r="436" spans="1:6" s="87" customFormat="1" ht="68.25" hidden="1" x14ac:dyDescent="0.25">
      <c r="A436" s="175" t="s">
        <v>1116</v>
      </c>
      <c r="B436" s="176" t="s">
        <v>102</v>
      </c>
      <c r="C436" s="192" t="s">
        <v>515</v>
      </c>
      <c r="D436" s="193">
        <f t="shared" ref="D436:E438" si="80">D437</f>
        <v>0</v>
      </c>
      <c r="E436" s="193">
        <f t="shared" si="80"/>
        <v>0</v>
      </c>
      <c r="F436" s="196" t="str">
        <f t="shared" si="58"/>
        <v>-</v>
      </c>
    </row>
    <row r="437" spans="1:6" s="87" customFormat="1" ht="23.25" hidden="1" x14ac:dyDescent="0.25">
      <c r="A437" s="175" t="s">
        <v>105</v>
      </c>
      <c r="B437" s="176" t="s">
        <v>102</v>
      </c>
      <c r="C437" s="192" t="s">
        <v>516</v>
      </c>
      <c r="D437" s="193">
        <f t="shared" si="80"/>
        <v>0</v>
      </c>
      <c r="E437" s="193">
        <f t="shared" si="80"/>
        <v>0</v>
      </c>
      <c r="F437" s="196" t="str">
        <f t="shared" si="58"/>
        <v>-</v>
      </c>
    </row>
    <row r="438" spans="1:6" s="87" customFormat="1" ht="23.25" hidden="1" x14ac:dyDescent="0.25">
      <c r="A438" s="175" t="s">
        <v>350</v>
      </c>
      <c r="B438" s="176" t="s">
        <v>102</v>
      </c>
      <c r="C438" s="192" t="s">
        <v>517</v>
      </c>
      <c r="D438" s="193">
        <f t="shared" si="80"/>
        <v>0</v>
      </c>
      <c r="E438" s="193">
        <f t="shared" si="80"/>
        <v>0</v>
      </c>
      <c r="F438" s="196" t="str">
        <f t="shared" si="58"/>
        <v>-</v>
      </c>
    </row>
    <row r="439" spans="1:6" s="87" customFormat="1" ht="34.5" hidden="1" x14ac:dyDescent="0.25">
      <c r="A439" s="175" t="s">
        <v>106</v>
      </c>
      <c r="B439" s="176" t="s">
        <v>102</v>
      </c>
      <c r="C439" s="192" t="s">
        <v>518</v>
      </c>
      <c r="D439" s="193">
        <v>0</v>
      </c>
      <c r="E439" s="194">
        <v>0</v>
      </c>
      <c r="F439" s="196" t="str">
        <f t="shared" si="58"/>
        <v>-</v>
      </c>
    </row>
    <row r="440" spans="1:6" s="94" customFormat="1" ht="45.75" x14ac:dyDescent="0.25">
      <c r="A440" s="92" t="s">
        <v>1371</v>
      </c>
      <c r="B440" s="93" t="s">
        <v>102</v>
      </c>
      <c r="C440" s="115" t="s">
        <v>519</v>
      </c>
      <c r="D440" s="88">
        <f>D441+D449+D453+D445+D457</f>
        <v>15636707.060000001</v>
      </c>
      <c r="E440" s="88">
        <f>E441+E449+E453+E445+E457</f>
        <v>0</v>
      </c>
      <c r="F440" s="89">
        <f t="shared" si="58"/>
        <v>15636707.060000001</v>
      </c>
    </row>
    <row r="441" spans="1:6" s="4" customFormat="1" ht="34.5" x14ac:dyDescent="0.25">
      <c r="A441" s="95" t="s">
        <v>173</v>
      </c>
      <c r="B441" s="96" t="s">
        <v>102</v>
      </c>
      <c r="C441" s="117" t="s">
        <v>520</v>
      </c>
      <c r="D441" s="90">
        <f t="shared" ref="D441:E447" si="81">D442</f>
        <v>13262562.060000001</v>
      </c>
      <c r="E441" s="90">
        <f t="shared" si="81"/>
        <v>0</v>
      </c>
      <c r="F441" s="91">
        <f t="shared" si="58"/>
        <v>13262562.060000001</v>
      </c>
    </row>
    <row r="442" spans="1:6" s="4" customFormat="1" ht="23.25" x14ac:dyDescent="0.25">
      <c r="A442" s="95" t="s">
        <v>105</v>
      </c>
      <c r="B442" s="96" t="s">
        <v>102</v>
      </c>
      <c r="C442" s="117" t="s">
        <v>521</v>
      </c>
      <c r="D442" s="90">
        <f t="shared" si="81"/>
        <v>13262562.060000001</v>
      </c>
      <c r="E442" s="90">
        <f t="shared" si="81"/>
        <v>0</v>
      </c>
      <c r="F442" s="91">
        <f t="shared" ref="F442:F538" si="82">IF(OR(D442="-",E442=D442),"-",D442-IF(E442="-",0,E442))</f>
        <v>13262562.060000001</v>
      </c>
    </row>
    <row r="443" spans="1:6" s="4" customFormat="1" ht="34.5" x14ac:dyDescent="0.25">
      <c r="A443" s="95" t="s">
        <v>1155</v>
      </c>
      <c r="B443" s="96" t="s">
        <v>102</v>
      </c>
      <c r="C443" s="117" t="s">
        <v>522</v>
      </c>
      <c r="D443" s="90">
        <f t="shared" si="81"/>
        <v>13262562.060000001</v>
      </c>
      <c r="E443" s="90">
        <f t="shared" si="81"/>
        <v>0</v>
      </c>
      <c r="F443" s="91">
        <f t="shared" si="82"/>
        <v>13262562.060000001</v>
      </c>
    </row>
    <row r="444" spans="1:6" s="4" customFormat="1" x14ac:dyDescent="0.25">
      <c r="A444" s="95" t="s">
        <v>1271</v>
      </c>
      <c r="B444" s="96" t="s">
        <v>102</v>
      </c>
      <c r="C444" s="117" t="s">
        <v>523</v>
      </c>
      <c r="D444" s="90">
        <v>13262562.060000001</v>
      </c>
      <c r="E444" s="97">
        <v>0</v>
      </c>
      <c r="F444" s="91">
        <f t="shared" si="82"/>
        <v>13262562.060000001</v>
      </c>
    </row>
    <row r="445" spans="1:6" s="151" customFormat="1" ht="63.75" hidden="1" customHeight="1" x14ac:dyDescent="0.25">
      <c r="A445" s="154" t="s">
        <v>1034</v>
      </c>
      <c r="B445" s="163" t="s">
        <v>102</v>
      </c>
      <c r="C445" s="184" t="s">
        <v>1057</v>
      </c>
      <c r="D445" s="185">
        <f t="shared" si="81"/>
        <v>0</v>
      </c>
      <c r="E445" s="185">
        <f t="shared" si="81"/>
        <v>0</v>
      </c>
      <c r="F445" s="186" t="str">
        <f t="shared" si="82"/>
        <v>-</v>
      </c>
    </row>
    <row r="446" spans="1:6" s="151" customFormat="1" ht="23.25" hidden="1" x14ac:dyDescent="0.25">
      <c r="A446" s="154" t="s">
        <v>105</v>
      </c>
      <c r="B446" s="163" t="s">
        <v>102</v>
      </c>
      <c r="C446" s="184" t="s">
        <v>1056</v>
      </c>
      <c r="D446" s="185">
        <f t="shared" si="81"/>
        <v>0</v>
      </c>
      <c r="E446" s="185">
        <f t="shared" si="81"/>
        <v>0</v>
      </c>
      <c r="F446" s="186" t="str">
        <f t="shared" ref="F446:F448" si="83">IF(OR(D446="-",E446=D446),"-",D446-IF(E446="-",0,E446))</f>
        <v>-</v>
      </c>
    </row>
    <row r="447" spans="1:6" s="151" customFormat="1" ht="23.25" hidden="1" x14ac:dyDescent="0.25">
      <c r="A447" s="154" t="s">
        <v>350</v>
      </c>
      <c r="B447" s="163" t="s">
        <v>102</v>
      </c>
      <c r="C447" s="184" t="s">
        <v>1055</v>
      </c>
      <c r="D447" s="185">
        <f t="shared" si="81"/>
        <v>0</v>
      </c>
      <c r="E447" s="185">
        <f t="shared" si="81"/>
        <v>0</v>
      </c>
      <c r="F447" s="186" t="str">
        <f t="shared" si="83"/>
        <v>-</v>
      </c>
    </row>
    <row r="448" spans="1:6" s="151" customFormat="1" ht="34.5" hidden="1" x14ac:dyDescent="0.25">
      <c r="A448" s="154" t="s">
        <v>106</v>
      </c>
      <c r="B448" s="163" t="s">
        <v>102</v>
      </c>
      <c r="C448" s="184" t="s">
        <v>1054</v>
      </c>
      <c r="D448" s="185">
        <v>0</v>
      </c>
      <c r="E448" s="187">
        <v>0</v>
      </c>
      <c r="F448" s="186" t="str">
        <f t="shared" si="83"/>
        <v>-</v>
      </c>
    </row>
    <row r="449" spans="1:6" s="87" customFormat="1" ht="45.75" hidden="1" x14ac:dyDescent="0.25">
      <c r="A449" s="175" t="s">
        <v>1379</v>
      </c>
      <c r="B449" s="176" t="s">
        <v>102</v>
      </c>
      <c r="C449" s="192" t="s">
        <v>524</v>
      </c>
      <c r="D449" s="193">
        <f t="shared" ref="D449:E451" si="84">D450</f>
        <v>0</v>
      </c>
      <c r="E449" s="193">
        <f t="shared" si="84"/>
        <v>0</v>
      </c>
      <c r="F449" s="196" t="str">
        <f t="shared" si="82"/>
        <v>-</v>
      </c>
    </row>
    <row r="450" spans="1:6" s="87" customFormat="1" ht="23.25" hidden="1" x14ac:dyDescent="0.25">
      <c r="A450" s="175" t="s">
        <v>105</v>
      </c>
      <c r="B450" s="176" t="s">
        <v>102</v>
      </c>
      <c r="C450" s="192" t="s">
        <v>525</v>
      </c>
      <c r="D450" s="193">
        <f t="shared" si="84"/>
        <v>0</v>
      </c>
      <c r="E450" s="193">
        <f t="shared" si="84"/>
        <v>0</v>
      </c>
      <c r="F450" s="196" t="str">
        <f t="shared" si="82"/>
        <v>-</v>
      </c>
    </row>
    <row r="451" spans="1:6" s="87" customFormat="1" ht="23.25" hidden="1" x14ac:dyDescent="0.25">
      <c r="A451" s="175" t="s">
        <v>350</v>
      </c>
      <c r="B451" s="176" t="s">
        <v>102</v>
      </c>
      <c r="C451" s="192" t="s">
        <v>526</v>
      </c>
      <c r="D451" s="193">
        <f t="shared" si="84"/>
        <v>0</v>
      </c>
      <c r="E451" s="193">
        <f t="shared" si="84"/>
        <v>0</v>
      </c>
      <c r="F451" s="196" t="str">
        <f t="shared" si="82"/>
        <v>-</v>
      </c>
    </row>
    <row r="452" spans="1:6" s="87" customFormat="1" ht="19.5" hidden="1" customHeight="1" x14ac:dyDescent="0.25">
      <c r="A452" s="175" t="s">
        <v>106</v>
      </c>
      <c r="B452" s="176" t="s">
        <v>102</v>
      </c>
      <c r="C452" s="192" t="s">
        <v>527</v>
      </c>
      <c r="D452" s="193">
        <v>0</v>
      </c>
      <c r="E452" s="194">
        <v>0</v>
      </c>
      <c r="F452" s="196" t="str">
        <f t="shared" si="82"/>
        <v>-</v>
      </c>
    </row>
    <row r="453" spans="1:6" s="151" customFormat="1" ht="68.25" hidden="1" x14ac:dyDescent="0.25">
      <c r="A453" s="270" t="s">
        <v>528</v>
      </c>
      <c r="B453" s="259" t="s">
        <v>102</v>
      </c>
      <c r="C453" s="260" t="s">
        <v>529</v>
      </c>
      <c r="D453" s="261">
        <f t="shared" ref="D453:E455" si="85">D454</f>
        <v>0</v>
      </c>
      <c r="E453" s="261">
        <f t="shared" si="85"/>
        <v>0</v>
      </c>
      <c r="F453" s="262" t="str">
        <f t="shared" si="82"/>
        <v>-</v>
      </c>
    </row>
    <row r="454" spans="1:6" s="151" customFormat="1" ht="23.25" hidden="1" x14ac:dyDescent="0.25">
      <c r="A454" s="258" t="s">
        <v>105</v>
      </c>
      <c r="B454" s="259" t="s">
        <v>102</v>
      </c>
      <c r="C454" s="260" t="s">
        <v>530</v>
      </c>
      <c r="D454" s="261">
        <f t="shared" si="85"/>
        <v>0</v>
      </c>
      <c r="E454" s="261">
        <f t="shared" si="85"/>
        <v>0</v>
      </c>
      <c r="F454" s="262" t="str">
        <f t="shared" si="82"/>
        <v>-</v>
      </c>
    </row>
    <row r="455" spans="1:6" s="151" customFormat="1" ht="23.25" hidden="1" x14ac:dyDescent="0.25">
      <c r="A455" s="258" t="s">
        <v>350</v>
      </c>
      <c r="B455" s="259" t="s">
        <v>102</v>
      </c>
      <c r="C455" s="260" t="s">
        <v>531</v>
      </c>
      <c r="D455" s="261">
        <f t="shared" si="85"/>
        <v>0</v>
      </c>
      <c r="E455" s="261">
        <f t="shared" si="85"/>
        <v>0</v>
      </c>
      <c r="F455" s="262" t="str">
        <f t="shared" si="82"/>
        <v>-</v>
      </c>
    </row>
    <row r="456" spans="1:6" s="151" customFormat="1" ht="34.5" hidden="1" x14ac:dyDescent="0.25">
      <c r="A456" s="258" t="s">
        <v>106</v>
      </c>
      <c r="B456" s="259" t="s">
        <v>102</v>
      </c>
      <c r="C456" s="260" t="s">
        <v>532</v>
      </c>
      <c r="D456" s="261">
        <v>0</v>
      </c>
      <c r="E456" s="263">
        <v>0</v>
      </c>
      <c r="F456" s="262" t="str">
        <f t="shared" si="82"/>
        <v>-</v>
      </c>
    </row>
    <row r="457" spans="1:6" s="4" customFormat="1" ht="34.5" x14ac:dyDescent="0.25">
      <c r="A457" s="95" t="s">
        <v>173</v>
      </c>
      <c r="B457" s="96" t="s">
        <v>102</v>
      </c>
      <c r="C457" s="117" t="s">
        <v>1492</v>
      </c>
      <c r="D457" s="90">
        <f t="shared" ref="D457:E459" si="86">D458</f>
        <v>2374145</v>
      </c>
      <c r="E457" s="90">
        <f t="shared" si="86"/>
        <v>0</v>
      </c>
      <c r="F457" s="91">
        <f t="shared" si="82"/>
        <v>2374145</v>
      </c>
    </row>
    <row r="458" spans="1:6" s="4" customFormat="1" ht="23.25" x14ac:dyDescent="0.25">
      <c r="A458" s="95" t="s">
        <v>105</v>
      </c>
      <c r="B458" s="96" t="s">
        <v>102</v>
      </c>
      <c r="C458" s="117" t="s">
        <v>1491</v>
      </c>
      <c r="D458" s="90">
        <f t="shared" si="86"/>
        <v>2374145</v>
      </c>
      <c r="E458" s="90">
        <f t="shared" si="86"/>
        <v>0</v>
      </c>
      <c r="F458" s="91">
        <f t="shared" ref="F458:F460" si="87">IF(OR(D458="-",E458=D458),"-",D458-IF(E458="-",0,E458))</f>
        <v>2374145</v>
      </c>
    </row>
    <row r="459" spans="1:6" s="4" customFormat="1" ht="34.5" x14ac:dyDescent="0.25">
      <c r="A459" s="95" t="s">
        <v>1155</v>
      </c>
      <c r="B459" s="96" t="s">
        <v>102</v>
      </c>
      <c r="C459" s="117" t="s">
        <v>1493</v>
      </c>
      <c r="D459" s="90">
        <f t="shared" si="86"/>
        <v>2374145</v>
      </c>
      <c r="E459" s="90">
        <f t="shared" si="86"/>
        <v>0</v>
      </c>
      <c r="F459" s="91">
        <f t="shared" si="87"/>
        <v>2374145</v>
      </c>
    </row>
    <row r="460" spans="1:6" s="4" customFormat="1" x14ac:dyDescent="0.25">
      <c r="A460" s="95" t="s">
        <v>1271</v>
      </c>
      <c r="B460" s="96" t="s">
        <v>102</v>
      </c>
      <c r="C460" s="117" t="s">
        <v>1494</v>
      </c>
      <c r="D460" s="90">
        <v>2374145</v>
      </c>
      <c r="E460" s="97">
        <v>0</v>
      </c>
      <c r="F460" s="91">
        <f t="shared" si="87"/>
        <v>2374145</v>
      </c>
    </row>
    <row r="461" spans="1:6" s="152" customFormat="1" ht="22.5" hidden="1" x14ac:dyDescent="0.25">
      <c r="A461" s="277" t="s">
        <v>1064</v>
      </c>
      <c r="B461" s="272" t="s">
        <v>102</v>
      </c>
      <c r="C461" s="273" t="s">
        <v>1058</v>
      </c>
      <c r="D461" s="274">
        <f t="shared" ref="D461:E464" si="88">D462</f>
        <v>0</v>
      </c>
      <c r="E461" s="274">
        <f t="shared" si="88"/>
        <v>0</v>
      </c>
      <c r="F461" s="275" t="str">
        <f t="shared" si="82"/>
        <v>-</v>
      </c>
    </row>
    <row r="462" spans="1:6" s="151" customFormat="1" ht="33.75" hidden="1" x14ac:dyDescent="0.25">
      <c r="A462" s="279" t="s">
        <v>133</v>
      </c>
      <c r="B462" s="259" t="s">
        <v>102</v>
      </c>
      <c r="C462" s="260" t="s">
        <v>1059</v>
      </c>
      <c r="D462" s="261">
        <f t="shared" si="88"/>
        <v>0</v>
      </c>
      <c r="E462" s="261">
        <f t="shared" si="88"/>
        <v>0</v>
      </c>
      <c r="F462" s="262" t="str">
        <f t="shared" si="82"/>
        <v>-</v>
      </c>
    </row>
    <row r="463" spans="1:6" s="151" customFormat="1" ht="22.5" hidden="1" x14ac:dyDescent="0.25">
      <c r="A463" s="279" t="s">
        <v>1065</v>
      </c>
      <c r="B463" s="259" t="s">
        <v>102</v>
      </c>
      <c r="C463" s="260" t="s">
        <v>1060</v>
      </c>
      <c r="D463" s="261">
        <f t="shared" si="88"/>
        <v>0</v>
      </c>
      <c r="E463" s="261">
        <f t="shared" si="88"/>
        <v>0</v>
      </c>
      <c r="F463" s="262" t="str">
        <f t="shared" si="82"/>
        <v>-</v>
      </c>
    </row>
    <row r="464" spans="1:6" s="151" customFormat="1" ht="34.5" hidden="1" x14ac:dyDescent="0.25">
      <c r="A464" s="258" t="s">
        <v>134</v>
      </c>
      <c r="B464" s="259" t="s">
        <v>102</v>
      </c>
      <c r="C464" s="260" t="s">
        <v>1061</v>
      </c>
      <c r="D464" s="261">
        <f t="shared" si="88"/>
        <v>0</v>
      </c>
      <c r="E464" s="261">
        <f t="shared" si="88"/>
        <v>0</v>
      </c>
      <c r="F464" s="262" t="str">
        <f t="shared" si="82"/>
        <v>-</v>
      </c>
    </row>
    <row r="465" spans="1:36" s="151" customFormat="1" hidden="1" x14ac:dyDescent="0.25">
      <c r="A465" s="258" t="s">
        <v>135</v>
      </c>
      <c r="B465" s="259" t="s">
        <v>102</v>
      </c>
      <c r="C465" s="260" t="s">
        <v>1062</v>
      </c>
      <c r="D465" s="261">
        <f t="shared" ref="D465:E465" si="89">D466</f>
        <v>0</v>
      </c>
      <c r="E465" s="261">
        <f t="shared" si="89"/>
        <v>0</v>
      </c>
      <c r="F465" s="262" t="str">
        <f t="shared" si="82"/>
        <v>-</v>
      </c>
    </row>
    <row r="466" spans="1:36" s="151" customFormat="1" ht="34.5" hidden="1" x14ac:dyDescent="0.25">
      <c r="A466" s="258" t="s">
        <v>136</v>
      </c>
      <c r="B466" s="259" t="s">
        <v>102</v>
      </c>
      <c r="C466" s="260" t="s">
        <v>1063</v>
      </c>
      <c r="D466" s="261">
        <v>0</v>
      </c>
      <c r="E466" s="263">
        <v>0</v>
      </c>
      <c r="F466" s="262" t="str">
        <f t="shared" si="82"/>
        <v>-</v>
      </c>
    </row>
    <row r="467" spans="1:36" s="74" customFormat="1" ht="15.75" customHeight="1" x14ac:dyDescent="0.25">
      <c r="A467" s="92" t="s">
        <v>137</v>
      </c>
      <c r="B467" s="93" t="s">
        <v>102</v>
      </c>
      <c r="C467" s="115" t="s">
        <v>533</v>
      </c>
      <c r="D467" s="88">
        <f>D468+D483</f>
        <v>646500</v>
      </c>
      <c r="E467" s="88">
        <f>E468+E483</f>
        <v>196500</v>
      </c>
      <c r="F467" s="89">
        <f t="shared" si="82"/>
        <v>450000</v>
      </c>
    </row>
    <row r="468" spans="1:36" s="74" customFormat="1" ht="47.25" customHeight="1" x14ac:dyDescent="0.25">
      <c r="A468" s="92" t="s">
        <v>534</v>
      </c>
      <c r="B468" s="93" t="s">
        <v>102</v>
      </c>
      <c r="C468" s="115" t="s">
        <v>535</v>
      </c>
      <c r="D468" s="88">
        <f>D469+D476</f>
        <v>446500</v>
      </c>
      <c r="E468" s="88">
        <f>E469+E476</f>
        <v>196500</v>
      </c>
      <c r="F468" s="89">
        <f t="shared" si="82"/>
        <v>250000</v>
      </c>
    </row>
    <row r="469" spans="1:36" s="74" customFormat="1" ht="39.75" customHeight="1" x14ac:dyDescent="0.25">
      <c r="A469" s="92" t="s">
        <v>1181</v>
      </c>
      <c r="B469" s="93" t="s">
        <v>102</v>
      </c>
      <c r="C469" s="115" t="s">
        <v>536</v>
      </c>
      <c r="D469" s="88">
        <f>D470</f>
        <v>0</v>
      </c>
      <c r="E469" s="88">
        <f>E470</f>
        <v>0</v>
      </c>
      <c r="F469" s="89" t="str">
        <f t="shared" si="82"/>
        <v>-</v>
      </c>
    </row>
    <row r="470" spans="1:36" s="74" customFormat="1" ht="36.75" customHeight="1" x14ac:dyDescent="0.25">
      <c r="A470" s="92" t="s">
        <v>226</v>
      </c>
      <c r="B470" s="93" t="s">
        <v>102</v>
      </c>
      <c r="C470" s="115" t="s">
        <v>537</v>
      </c>
      <c r="D470" s="88">
        <f t="shared" ref="D470:E474" si="90">D471</f>
        <v>0</v>
      </c>
      <c r="E470" s="88">
        <f t="shared" si="90"/>
        <v>0</v>
      </c>
      <c r="F470" s="89" t="str">
        <f t="shared" si="82"/>
        <v>-</v>
      </c>
    </row>
    <row r="471" spans="1:36" x14ac:dyDescent="0.25">
      <c r="A471" s="95" t="s">
        <v>104</v>
      </c>
      <c r="B471" s="96" t="s">
        <v>102</v>
      </c>
      <c r="C471" s="117" t="s">
        <v>538</v>
      </c>
      <c r="D471" s="90">
        <f t="shared" si="90"/>
        <v>0</v>
      </c>
      <c r="E471" s="90">
        <f t="shared" si="90"/>
        <v>0</v>
      </c>
      <c r="F471" s="91" t="str">
        <f t="shared" si="82"/>
        <v>-</v>
      </c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1:36" ht="23.25" x14ac:dyDescent="0.25">
      <c r="A472" s="95" t="s">
        <v>138</v>
      </c>
      <c r="B472" s="96" t="s">
        <v>102</v>
      </c>
      <c r="C472" s="117" t="s">
        <v>539</v>
      </c>
      <c r="D472" s="90">
        <f t="shared" si="90"/>
        <v>0</v>
      </c>
      <c r="E472" s="90">
        <f t="shared" si="90"/>
        <v>0</v>
      </c>
      <c r="F472" s="91" t="str">
        <f t="shared" si="82"/>
        <v>-</v>
      </c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1:36" ht="23.25" x14ac:dyDescent="0.25">
      <c r="A473" s="95" t="s">
        <v>105</v>
      </c>
      <c r="B473" s="96" t="s">
        <v>102</v>
      </c>
      <c r="C473" s="117" t="s">
        <v>540</v>
      </c>
      <c r="D473" s="90">
        <f t="shared" si="90"/>
        <v>0</v>
      </c>
      <c r="E473" s="90">
        <f t="shared" si="90"/>
        <v>0</v>
      </c>
      <c r="F473" s="91" t="str">
        <f t="shared" si="82"/>
        <v>-</v>
      </c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</row>
    <row r="474" spans="1:36" ht="29.25" customHeight="1" x14ac:dyDescent="0.25">
      <c r="A474" s="95" t="s">
        <v>1155</v>
      </c>
      <c r="B474" s="96" t="s">
        <v>102</v>
      </c>
      <c r="C474" s="117" t="s">
        <v>541</v>
      </c>
      <c r="D474" s="90">
        <f t="shared" si="90"/>
        <v>0</v>
      </c>
      <c r="E474" s="90">
        <f t="shared" si="90"/>
        <v>0</v>
      </c>
      <c r="F474" s="91" t="str">
        <f t="shared" si="82"/>
        <v>-</v>
      </c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</row>
    <row r="475" spans="1:36" x14ac:dyDescent="0.25">
      <c r="A475" s="95" t="s">
        <v>1271</v>
      </c>
      <c r="B475" s="96" t="s">
        <v>102</v>
      </c>
      <c r="C475" s="117" t="s">
        <v>542</v>
      </c>
      <c r="D475" s="90">
        <v>0</v>
      </c>
      <c r="E475" s="97">
        <v>0</v>
      </c>
      <c r="F475" s="91" t="str">
        <f t="shared" si="82"/>
        <v>-</v>
      </c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</row>
    <row r="476" spans="1:36" s="74" customFormat="1" ht="29.25" customHeight="1" x14ac:dyDescent="0.25">
      <c r="A476" s="92" t="s">
        <v>1372</v>
      </c>
      <c r="B476" s="93" t="s">
        <v>102</v>
      </c>
      <c r="C476" s="115" t="s">
        <v>543</v>
      </c>
      <c r="D476" s="88">
        <f t="shared" ref="D476:E481" si="91">D477</f>
        <v>446500</v>
      </c>
      <c r="E476" s="88">
        <f t="shared" si="91"/>
        <v>196500</v>
      </c>
      <c r="F476" s="89">
        <f t="shared" si="82"/>
        <v>250000</v>
      </c>
    </row>
    <row r="477" spans="1:36" ht="23.25" x14ac:dyDescent="0.25">
      <c r="A477" s="95" t="s">
        <v>227</v>
      </c>
      <c r="B477" s="96" t="s">
        <v>102</v>
      </c>
      <c r="C477" s="117" t="s">
        <v>544</v>
      </c>
      <c r="D477" s="90">
        <f t="shared" si="91"/>
        <v>446500</v>
      </c>
      <c r="E477" s="90">
        <f t="shared" si="91"/>
        <v>196500</v>
      </c>
      <c r="F477" s="91">
        <f t="shared" si="82"/>
        <v>250000</v>
      </c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</row>
    <row r="478" spans="1:36" x14ac:dyDescent="0.25">
      <c r="A478" s="95" t="s">
        <v>104</v>
      </c>
      <c r="B478" s="96" t="s">
        <v>102</v>
      </c>
      <c r="C478" s="117" t="s">
        <v>545</v>
      </c>
      <c r="D478" s="90">
        <f t="shared" si="91"/>
        <v>446500</v>
      </c>
      <c r="E478" s="90">
        <f t="shared" si="91"/>
        <v>196500</v>
      </c>
      <c r="F478" s="91">
        <f t="shared" si="82"/>
        <v>250000</v>
      </c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</row>
    <row r="479" spans="1:36" x14ac:dyDescent="0.25">
      <c r="A479" s="95" t="s">
        <v>162</v>
      </c>
      <c r="B479" s="96" t="s">
        <v>102</v>
      </c>
      <c r="C479" s="117" t="s">
        <v>546</v>
      </c>
      <c r="D479" s="90">
        <f t="shared" si="91"/>
        <v>446500</v>
      </c>
      <c r="E479" s="90">
        <f t="shared" si="91"/>
        <v>196500</v>
      </c>
      <c r="F479" s="91">
        <f t="shared" si="82"/>
        <v>250000</v>
      </c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</row>
    <row r="480" spans="1:36" ht="23.25" x14ac:dyDescent="0.25">
      <c r="A480" s="95" t="s">
        <v>105</v>
      </c>
      <c r="B480" s="96" t="s">
        <v>102</v>
      </c>
      <c r="C480" s="117" t="s">
        <v>547</v>
      </c>
      <c r="D480" s="90">
        <f t="shared" si="91"/>
        <v>446500</v>
      </c>
      <c r="E480" s="90">
        <f t="shared" si="91"/>
        <v>196500</v>
      </c>
      <c r="F480" s="91">
        <f t="shared" si="82"/>
        <v>250000</v>
      </c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</row>
    <row r="481" spans="1:36" ht="29.25" customHeight="1" x14ac:dyDescent="0.25">
      <c r="A481" s="95" t="s">
        <v>1155</v>
      </c>
      <c r="B481" s="96" t="s">
        <v>102</v>
      </c>
      <c r="C481" s="117" t="s">
        <v>548</v>
      </c>
      <c r="D481" s="90">
        <f t="shared" si="91"/>
        <v>446500</v>
      </c>
      <c r="E481" s="90">
        <f t="shared" si="91"/>
        <v>196500</v>
      </c>
      <c r="F481" s="91">
        <f t="shared" si="82"/>
        <v>250000</v>
      </c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</row>
    <row r="482" spans="1:36" x14ac:dyDescent="0.25">
      <c r="A482" s="95" t="s">
        <v>1271</v>
      </c>
      <c r="B482" s="96" t="s">
        <v>102</v>
      </c>
      <c r="C482" s="117" t="s">
        <v>549</v>
      </c>
      <c r="D482" s="90">
        <f>250000+196500</f>
        <v>446500</v>
      </c>
      <c r="E482" s="97">
        <v>196500</v>
      </c>
      <c r="F482" s="91">
        <f t="shared" si="82"/>
        <v>250000</v>
      </c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</row>
    <row r="483" spans="1:36" s="4" customFormat="1" ht="56.25" x14ac:dyDescent="0.25">
      <c r="A483" s="100" t="s">
        <v>228</v>
      </c>
      <c r="B483" s="93" t="s">
        <v>102</v>
      </c>
      <c r="C483" s="115" t="s">
        <v>955</v>
      </c>
      <c r="D483" s="88">
        <f t="shared" ref="D483:E489" si="92">D484</f>
        <v>200000</v>
      </c>
      <c r="E483" s="88">
        <f t="shared" si="92"/>
        <v>0</v>
      </c>
      <c r="F483" s="89">
        <f t="shared" ref="F483:F490" si="93">IF(OR(D483="-",E483=D483),"-",D483-IF(E483="-",0,E483))</f>
        <v>200000</v>
      </c>
    </row>
    <row r="484" spans="1:36" s="94" customFormat="1" ht="43.5" customHeight="1" x14ac:dyDescent="0.25">
      <c r="A484" s="395" t="s">
        <v>1026</v>
      </c>
      <c r="B484" s="93" t="s">
        <v>102</v>
      </c>
      <c r="C484" s="115" t="s">
        <v>954</v>
      </c>
      <c r="D484" s="88">
        <f t="shared" si="92"/>
        <v>200000</v>
      </c>
      <c r="E484" s="88">
        <f t="shared" si="92"/>
        <v>0</v>
      </c>
      <c r="F484" s="89">
        <f t="shared" si="93"/>
        <v>200000</v>
      </c>
    </row>
    <row r="485" spans="1:36" s="4" customFormat="1" ht="49.5" customHeight="1" x14ac:dyDescent="0.25">
      <c r="A485" s="396" t="s">
        <v>1047</v>
      </c>
      <c r="B485" s="96" t="s">
        <v>102</v>
      </c>
      <c r="C485" s="117" t="s">
        <v>953</v>
      </c>
      <c r="D485" s="90">
        <f>D486</f>
        <v>200000</v>
      </c>
      <c r="E485" s="90">
        <f>E487</f>
        <v>0</v>
      </c>
      <c r="F485" s="91">
        <f t="shared" si="93"/>
        <v>200000</v>
      </c>
    </row>
    <row r="486" spans="1:36" s="4" customFormat="1" ht="33.75" x14ac:dyDescent="0.25">
      <c r="A486" s="43" t="s">
        <v>133</v>
      </c>
      <c r="B486" s="96" t="s">
        <v>102</v>
      </c>
      <c r="C486" s="117" t="s">
        <v>1025</v>
      </c>
      <c r="D486" s="90">
        <f>D487</f>
        <v>200000</v>
      </c>
      <c r="E486" s="90">
        <f t="shared" si="92"/>
        <v>0</v>
      </c>
      <c r="F486" s="91">
        <f t="shared" ref="F486" si="94">IF(OR(D486="-",E486=D486),"-",D486-IF(E486="-",0,E486))</f>
        <v>200000</v>
      </c>
    </row>
    <row r="487" spans="1:36" s="4" customFormat="1" ht="56.25" x14ac:dyDescent="0.25">
      <c r="A487" s="98" t="s">
        <v>1300</v>
      </c>
      <c r="B487" s="96" t="s">
        <v>102</v>
      </c>
      <c r="C487" s="117" t="s">
        <v>952</v>
      </c>
      <c r="D487" s="90">
        <f t="shared" si="92"/>
        <v>200000</v>
      </c>
      <c r="E487" s="90">
        <f t="shared" si="92"/>
        <v>0</v>
      </c>
      <c r="F487" s="91">
        <f t="shared" si="93"/>
        <v>200000</v>
      </c>
    </row>
    <row r="488" spans="1:36" s="4" customFormat="1" ht="33.75" x14ac:dyDescent="0.25">
      <c r="A488" s="43" t="s">
        <v>134</v>
      </c>
      <c r="B488" s="96" t="s">
        <v>102</v>
      </c>
      <c r="C488" s="117" t="s">
        <v>951</v>
      </c>
      <c r="D488" s="90">
        <f t="shared" si="92"/>
        <v>200000</v>
      </c>
      <c r="E488" s="90">
        <f t="shared" si="92"/>
        <v>0</v>
      </c>
      <c r="F488" s="91">
        <f t="shared" si="93"/>
        <v>200000</v>
      </c>
    </row>
    <row r="489" spans="1:36" s="4" customFormat="1" x14ac:dyDescent="0.25">
      <c r="A489" s="43" t="s">
        <v>135</v>
      </c>
      <c r="B489" s="96" t="s">
        <v>102</v>
      </c>
      <c r="C489" s="117" t="s">
        <v>950</v>
      </c>
      <c r="D489" s="90">
        <f t="shared" si="92"/>
        <v>200000</v>
      </c>
      <c r="E489" s="90">
        <f t="shared" si="92"/>
        <v>0</v>
      </c>
      <c r="F489" s="91">
        <f t="shared" si="93"/>
        <v>200000</v>
      </c>
    </row>
    <row r="490" spans="1:36" s="4" customFormat="1" ht="41.25" customHeight="1" x14ac:dyDescent="0.25">
      <c r="A490" s="95" t="s">
        <v>136</v>
      </c>
      <c r="B490" s="96" t="s">
        <v>102</v>
      </c>
      <c r="C490" s="117" t="s">
        <v>949</v>
      </c>
      <c r="D490" s="90">
        <v>200000</v>
      </c>
      <c r="E490" s="97">
        <v>0</v>
      </c>
      <c r="F490" s="91">
        <f t="shared" si="93"/>
        <v>200000</v>
      </c>
    </row>
    <row r="491" spans="1:36" s="74" customFormat="1" x14ac:dyDescent="0.25">
      <c r="A491" s="92" t="s">
        <v>550</v>
      </c>
      <c r="B491" s="93" t="s">
        <v>102</v>
      </c>
      <c r="C491" s="115" t="s">
        <v>551</v>
      </c>
      <c r="D491" s="88">
        <f>D492+D582+D723</f>
        <v>47992454.599999994</v>
      </c>
      <c r="E491" s="88">
        <f>E492+E582+E723</f>
        <v>7508885.6299999999</v>
      </c>
      <c r="F491" s="89">
        <f t="shared" si="82"/>
        <v>40483568.969999991</v>
      </c>
    </row>
    <row r="492" spans="1:36" s="74" customFormat="1" x14ac:dyDescent="0.25">
      <c r="A492" s="92" t="s">
        <v>139</v>
      </c>
      <c r="B492" s="93" t="s">
        <v>102</v>
      </c>
      <c r="C492" s="115" t="s">
        <v>552</v>
      </c>
      <c r="D492" s="88">
        <f>D493+D569</f>
        <v>5405500</v>
      </c>
      <c r="E492" s="88">
        <f>E493+E569</f>
        <v>658692.92000000004</v>
      </c>
      <c r="F492" s="89">
        <f t="shared" si="82"/>
        <v>4746807.08</v>
      </c>
    </row>
    <row r="493" spans="1:36" s="74" customFormat="1" ht="57" x14ac:dyDescent="0.25">
      <c r="A493" s="92" t="s">
        <v>228</v>
      </c>
      <c r="B493" s="93" t="s">
        <v>102</v>
      </c>
      <c r="C493" s="115" t="s">
        <v>553</v>
      </c>
      <c r="D493" s="88">
        <f>D494+D527+D534+D546+D561</f>
        <v>5405500</v>
      </c>
      <c r="E493" s="88">
        <f>E494+E527+E534+E546+E561</f>
        <v>658692.92000000004</v>
      </c>
      <c r="F493" s="89">
        <f t="shared" si="82"/>
        <v>4746807.08</v>
      </c>
    </row>
    <row r="494" spans="1:36" s="74" customFormat="1" ht="34.5" x14ac:dyDescent="0.25">
      <c r="A494" s="92" t="s">
        <v>1182</v>
      </c>
      <c r="B494" s="93" t="s">
        <v>102</v>
      </c>
      <c r="C494" s="115" t="s">
        <v>554</v>
      </c>
      <c r="D494" s="88">
        <f>D495</f>
        <v>3107764</v>
      </c>
      <c r="E494" s="88">
        <f>E495</f>
        <v>0</v>
      </c>
      <c r="F494" s="89">
        <f t="shared" si="82"/>
        <v>3107764</v>
      </c>
    </row>
    <row r="495" spans="1:36" s="74" customFormat="1" ht="37.5" customHeight="1" x14ac:dyDescent="0.25">
      <c r="A495" s="92" t="s">
        <v>229</v>
      </c>
      <c r="B495" s="93" t="s">
        <v>102</v>
      </c>
      <c r="C495" s="115" t="s">
        <v>555</v>
      </c>
      <c r="D495" s="88">
        <f>D496+D511+D516+D522</f>
        <v>3107764</v>
      </c>
      <c r="E495" s="88">
        <f>E496+E511+E516+E522</f>
        <v>0</v>
      </c>
      <c r="F495" s="89">
        <f t="shared" si="82"/>
        <v>3107764</v>
      </c>
    </row>
    <row r="496" spans="1:36" x14ac:dyDescent="0.25">
      <c r="A496" s="95" t="s">
        <v>104</v>
      </c>
      <c r="B496" s="96" t="s">
        <v>102</v>
      </c>
      <c r="C496" s="117" t="s">
        <v>556</v>
      </c>
      <c r="D496" s="90">
        <f>D497+D501</f>
        <v>107764</v>
      </c>
      <c r="E496" s="90">
        <f>E497+E501</f>
        <v>0</v>
      </c>
      <c r="F496" s="91">
        <f t="shared" si="82"/>
        <v>107764</v>
      </c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</row>
    <row r="497" spans="1:36" s="87" customFormat="1" ht="23.25" hidden="1" x14ac:dyDescent="0.25">
      <c r="A497" s="175" t="s">
        <v>152</v>
      </c>
      <c r="B497" s="176" t="s">
        <v>102</v>
      </c>
      <c r="C497" s="117" t="s">
        <v>557</v>
      </c>
      <c r="D497" s="90">
        <f t="shared" ref="D497:E503" si="95">D498</f>
        <v>0</v>
      </c>
      <c r="E497" s="90">
        <f t="shared" si="95"/>
        <v>0</v>
      </c>
      <c r="F497" s="91" t="str">
        <f t="shared" si="82"/>
        <v>-</v>
      </c>
    </row>
    <row r="498" spans="1:36" s="87" customFormat="1" ht="23.25" hidden="1" x14ac:dyDescent="0.25">
      <c r="A498" s="175" t="s">
        <v>105</v>
      </c>
      <c r="B498" s="176" t="s">
        <v>102</v>
      </c>
      <c r="C498" s="117" t="s">
        <v>558</v>
      </c>
      <c r="D498" s="90">
        <f t="shared" si="95"/>
        <v>0</v>
      </c>
      <c r="E498" s="90">
        <f t="shared" si="95"/>
        <v>0</v>
      </c>
      <c r="F498" s="91" t="str">
        <f t="shared" si="82"/>
        <v>-</v>
      </c>
    </row>
    <row r="499" spans="1:36" s="87" customFormat="1" ht="34.5" hidden="1" x14ac:dyDescent="0.25">
      <c r="A499" s="175" t="s">
        <v>1155</v>
      </c>
      <c r="B499" s="176" t="s">
        <v>102</v>
      </c>
      <c r="C499" s="117" t="s">
        <v>559</v>
      </c>
      <c r="D499" s="90">
        <f t="shared" si="95"/>
        <v>0</v>
      </c>
      <c r="E499" s="90">
        <f t="shared" si="95"/>
        <v>0</v>
      </c>
      <c r="F499" s="91" t="str">
        <f t="shared" si="82"/>
        <v>-</v>
      </c>
    </row>
    <row r="500" spans="1:36" s="87" customFormat="1" ht="34.5" hidden="1" x14ac:dyDescent="0.25">
      <c r="A500" s="175" t="s">
        <v>106</v>
      </c>
      <c r="B500" s="176" t="s">
        <v>102</v>
      </c>
      <c r="C500" s="117" t="s">
        <v>560</v>
      </c>
      <c r="D500" s="90">
        <v>0</v>
      </c>
      <c r="E500" s="97">
        <v>0</v>
      </c>
      <c r="F500" s="91" t="str">
        <f t="shared" si="82"/>
        <v>-</v>
      </c>
    </row>
    <row r="501" spans="1:36" ht="15" customHeight="1" x14ac:dyDescent="0.25">
      <c r="A501" s="95" t="s">
        <v>1029</v>
      </c>
      <c r="B501" s="96" t="s">
        <v>102</v>
      </c>
      <c r="C501" s="117" t="s">
        <v>1244</v>
      </c>
      <c r="D501" s="90">
        <f>D502+D505</f>
        <v>107764</v>
      </c>
      <c r="E501" s="90">
        <f>E502+E505</f>
        <v>0</v>
      </c>
      <c r="F501" s="91">
        <f t="shared" ref="F501:F510" si="96">IF(OR(D501="-",E501=D501),"-",D501-IF(E501="-",0,E501))</f>
        <v>107764</v>
      </c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</row>
    <row r="502" spans="1:36" ht="23.25" x14ac:dyDescent="0.25">
      <c r="A502" s="95" t="s">
        <v>105</v>
      </c>
      <c r="B502" s="96" t="s">
        <v>102</v>
      </c>
      <c r="C502" s="117" t="s">
        <v>1243</v>
      </c>
      <c r="D502" s="90">
        <f t="shared" si="95"/>
        <v>104764</v>
      </c>
      <c r="E502" s="90">
        <f t="shared" si="95"/>
        <v>0</v>
      </c>
      <c r="F502" s="91">
        <f t="shared" si="96"/>
        <v>104764</v>
      </c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</row>
    <row r="503" spans="1:36" ht="25.5" customHeight="1" x14ac:dyDescent="0.25">
      <c r="A503" s="95" t="s">
        <v>1155</v>
      </c>
      <c r="B503" s="96" t="s">
        <v>102</v>
      </c>
      <c r="C503" s="117" t="s">
        <v>1242</v>
      </c>
      <c r="D503" s="90">
        <f t="shared" si="95"/>
        <v>104764</v>
      </c>
      <c r="E503" s="90">
        <f t="shared" si="95"/>
        <v>0</v>
      </c>
      <c r="F503" s="91">
        <f t="shared" si="96"/>
        <v>104764</v>
      </c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</row>
    <row r="504" spans="1:36" x14ac:dyDescent="0.25">
      <c r="A504" s="95" t="s">
        <v>1271</v>
      </c>
      <c r="B504" s="96" t="s">
        <v>102</v>
      </c>
      <c r="C504" s="117" t="s">
        <v>1241</v>
      </c>
      <c r="D504" s="90">
        <v>104764</v>
      </c>
      <c r="E504" s="97">
        <v>0</v>
      </c>
      <c r="F504" s="91">
        <f t="shared" si="96"/>
        <v>104764</v>
      </c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</row>
    <row r="505" spans="1:36" x14ac:dyDescent="0.25">
      <c r="A505" s="95" t="s">
        <v>112</v>
      </c>
      <c r="B505" s="96" t="s">
        <v>102</v>
      </c>
      <c r="C505" s="117" t="s">
        <v>1495</v>
      </c>
      <c r="D505" s="90">
        <f>D506+D508</f>
        <v>3000</v>
      </c>
      <c r="E505" s="90">
        <f>E506+E508</f>
        <v>0</v>
      </c>
      <c r="F505" s="91">
        <f t="shared" si="96"/>
        <v>3000</v>
      </c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</row>
    <row r="506" spans="1:36" s="87" customFormat="1" ht="13.5" hidden="1" customHeight="1" x14ac:dyDescent="0.25">
      <c r="A506" s="175" t="s">
        <v>248</v>
      </c>
      <c r="B506" s="176" t="s">
        <v>102</v>
      </c>
      <c r="C506" s="117" t="s">
        <v>1496</v>
      </c>
      <c r="D506" s="193">
        <f>D507</f>
        <v>0</v>
      </c>
      <c r="E506" s="193">
        <f>E507</f>
        <v>0</v>
      </c>
      <c r="F506" s="196" t="str">
        <f t="shared" si="96"/>
        <v>-</v>
      </c>
    </row>
    <row r="507" spans="1:36" s="87" customFormat="1" ht="25.5" hidden="1" customHeight="1" x14ac:dyDescent="0.25">
      <c r="A507" s="175" t="s">
        <v>1411</v>
      </c>
      <c r="B507" s="176" t="s">
        <v>102</v>
      </c>
      <c r="C507" s="117" t="s">
        <v>1497</v>
      </c>
      <c r="D507" s="193">
        <v>0</v>
      </c>
      <c r="E507" s="193">
        <v>0</v>
      </c>
      <c r="F507" s="196" t="str">
        <f t="shared" si="96"/>
        <v>-</v>
      </c>
    </row>
    <row r="508" spans="1:36" x14ac:dyDescent="0.25">
      <c r="A508" s="95" t="s">
        <v>113</v>
      </c>
      <c r="B508" s="96" t="s">
        <v>102</v>
      </c>
      <c r="C508" s="117" t="s">
        <v>1498</v>
      </c>
      <c r="D508" s="90">
        <f>D510+D509</f>
        <v>3000</v>
      </c>
      <c r="E508" s="90">
        <f>E510+E509</f>
        <v>0</v>
      </c>
      <c r="F508" s="91">
        <f t="shared" si="96"/>
        <v>3000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</row>
    <row r="509" spans="1:36" ht="22.5" x14ac:dyDescent="0.25">
      <c r="A509" s="43" t="s">
        <v>1514</v>
      </c>
      <c r="B509" s="96" t="s">
        <v>102</v>
      </c>
      <c r="C509" s="117" t="s">
        <v>1499</v>
      </c>
      <c r="D509" s="90">
        <v>3000</v>
      </c>
      <c r="E509" s="97">
        <v>0</v>
      </c>
      <c r="F509" s="91">
        <f t="shared" ref="F509" si="97">IF(OR(D509="-",E509=D509),"-",D509-IF(E509="-",0,E509))</f>
        <v>3000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</row>
    <row r="510" spans="1:36" hidden="1" x14ac:dyDescent="0.25">
      <c r="A510" s="43" t="s">
        <v>150</v>
      </c>
      <c r="B510" s="96" t="s">
        <v>102</v>
      </c>
      <c r="C510" s="117" t="s">
        <v>1500</v>
      </c>
      <c r="D510" s="90">
        <v>0</v>
      </c>
      <c r="E510" s="97">
        <v>0</v>
      </c>
      <c r="F510" s="91" t="str">
        <f t="shared" si="96"/>
        <v>-</v>
      </c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</row>
    <row r="511" spans="1:36" ht="34.5" hidden="1" x14ac:dyDescent="0.25">
      <c r="A511" s="258" t="s">
        <v>161</v>
      </c>
      <c r="B511" s="259" t="s">
        <v>102</v>
      </c>
      <c r="C511" s="260" t="s">
        <v>561</v>
      </c>
      <c r="D511" s="261">
        <f t="shared" ref="D511:E514" si="98">D512</f>
        <v>0</v>
      </c>
      <c r="E511" s="261">
        <f t="shared" si="98"/>
        <v>0</v>
      </c>
      <c r="F511" s="262" t="str">
        <f t="shared" si="82"/>
        <v>-</v>
      </c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</row>
    <row r="512" spans="1:36" ht="23.25" hidden="1" x14ac:dyDescent="0.25">
      <c r="A512" s="258" t="s">
        <v>230</v>
      </c>
      <c r="B512" s="259" t="s">
        <v>102</v>
      </c>
      <c r="C512" s="260" t="s">
        <v>562</v>
      </c>
      <c r="D512" s="261">
        <f t="shared" si="98"/>
        <v>0</v>
      </c>
      <c r="E512" s="261">
        <f t="shared" si="98"/>
        <v>0</v>
      </c>
      <c r="F512" s="262" t="str">
        <f t="shared" si="82"/>
        <v>-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</row>
    <row r="513" spans="1:36" ht="34.5" hidden="1" x14ac:dyDescent="0.25">
      <c r="A513" s="258" t="s">
        <v>134</v>
      </c>
      <c r="B513" s="259" t="s">
        <v>102</v>
      </c>
      <c r="C513" s="260" t="s">
        <v>563</v>
      </c>
      <c r="D513" s="261">
        <f t="shared" si="98"/>
        <v>0</v>
      </c>
      <c r="E513" s="261">
        <f t="shared" si="98"/>
        <v>0</v>
      </c>
      <c r="F513" s="262" t="str">
        <f t="shared" si="82"/>
        <v>-</v>
      </c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</row>
    <row r="514" spans="1:36" hidden="1" x14ac:dyDescent="0.25">
      <c r="A514" s="258" t="s">
        <v>135</v>
      </c>
      <c r="B514" s="259" t="s">
        <v>102</v>
      </c>
      <c r="C514" s="260" t="s">
        <v>564</v>
      </c>
      <c r="D514" s="261">
        <f t="shared" si="98"/>
        <v>0</v>
      </c>
      <c r="E514" s="261">
        <f t="shared" si="98"/>
        <v>0</v>
      </c>
      <c r="F514" s="262" t="str">
        <f t="shared" si="82"/>
        <v>-</v>
      </c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</row>
    <row r="515" spans="1:36" ht="34.5" hidden="1" x14ac:dyDescent="0.25">
      <c r="A515" s="258" t="s">
        <v>48</v>
      </c>
      <c r="B515" s="259" t="s">
        <v>102</v>
      </c>
      <c r="C515" s="260" t="s">
        <v>565</v>
      </c>
      <c r="D515" s="261"/>
      <c r="E515" s="263"/>
      <c r="F515" s="262" t="str">
        <f t="shared" si="82"/>
        <v>-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</row>
    <row r="516" spans="1:36" s="4" customFormat="1" ht="34.5" x14ac:dyDescent="0.25">
      <c r="A516" s="95" t="s">
        <v>133</v>
      </c>
      <c r="B516" s="96" t="s">
        <v>102</v>
      </c>
      <c r="C516" s="117" t="s">
        <v>566</v>
      </c>
      <c r="D516" s="90">
        <f t="shared" ref="D516:E518" si="99">D517</f>
        <v>3000000</v>
      </c>
      <c r="E516" s="90">
        <f t="shared" si="99"/>
        <v>0</v>
      </c>
      <c r="F516" s="91">
        <f t="shared" si="82"/>
        <v>3000000</v>
      </c>
    </row>
    <row r="517" spans="1:36" s="4" customFormat="1" ht="24.75" customHeight="1" x14ac:dyDescent="0.25">
      <c r="A517" s="95" t="s">
        <v>140</v>
      </c>
      <c r="B517" s="96" t="s">
        <v>102</v>
      </c>
      <c r="C517" s="117" t="s">
        <v>567</v>
      </c>
      <c r="D517" s="90">
        <f t="shared" si="99"/>
        <v>3000000</v>
      </c>
      <c r="E517" s="90">
        <f t="shared" si="99"/>
        <v>0</v>
      </c>
      <c r="F517" s="91">
        <f t="shared" si="82"/>
        <v>3000000</v>
      </c>
    </row>
    <row r="518" spans="1:36" s="4" customFormat="1" ht="34.5" x14ac:dyDescent="0.25">
      <c r="A518" s="95" t="s">
        <v>134</v>
      </c>
      <c r="B518" s="96" t="s">
        <v>102</v>
      </c>
      <c r="C518" s="117" t="s">
        <v>568</v>
      </c>
      <c r="D518" s="90">
        <f t="shared" si="99"/>
        <v>3000000</v>
      </c>
      <c r="E518" s="90">
        <f t="shared" si="99"/>
        <v>0</v>
      </c>
      <c r="F518" s="91">
        <f t="shared" si="82"/>
        <v>3000000</v>
      </c>
    </row>
    <row r="519" spans="1:36" s="4" customFormat="1" x14ac:dyDescent="0.25">
      <c r="A519" s="95" t="s">
        <v>135</v>
      </c>
      <c r="B519" s="96" t="s">
        <v>102</v>
      </c>
      <c r="C519" s="117" t="s">
        <v>569</v>
      </c>
      <c r="D519" s="90">
        <f>D520+D521</f>
        <v>3000000</v>
      </c>
      <c r="E519" s="90">
        <f>E520+E521</f>
        <v>0</v>
      </c>
      <c r="F519" s="91">
        <f t="shared" si="82"/>
        <v>3000000</v>
      </c>
    </row>
    <row r="520" spans="1:36" s="4" customFormat="1" ht="34.5" x14ac:dyDescent="0.25">
      <c r="A520" s="95" t="s">
        <v>48</v>
      </c>
      <c r="B520" s="96" t="s">
        <v>102</v>
      </c>
      <c r="C520" s="117" t="s">
        <v>570</v>
      </c>
      <c r="D520" s="90">
        <v>3000000</v>
      </c>
      <c r="E520" s="97"/>
      <c r="F520" s="91">
        <f t="shared" si="82"/>
        <v>3000000</v>
      </c>
    </row>
    <row r="521" spans="1:36" ht="34.5" hidden="1" x14ac:dyDescent="0.25">
      <c r="A521" s="280" t="s">
        <v>136</v>
      </c>
      <c r="B521" s="259" t="s">
        <v>102</v>
      </c>
      <c r="C521" s="260" t="s">
        <v>1192</v>
      </c>
      <c r="D521" s="261">
        <v>0</v>
      </c>
      <c r="E521" s="263"/>
      <c r="F521" s="262" t="str">
        <f t="shared" ref="F521" si="100">IF(OR(D521="-",E521=D521),"-",D521-IF(E521="-",0,E521))</f>
        <v>-</v>
      </c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</row>
    <row r="522" spans="1:36" s="151" customFormat="1" ht="45.75" hidden="1" x14ac:dyDescent="0.25">
      <c r="A522" s="258" t="s">
        <v>246</v>
      </c>
      <c r="B522" s="259" t="s">
        <v>102</v>
      </c>
      <c r="C522" s="260" t="s">
        <v>571</v>
      </c>
      <c r="D522" s="261">
        <f t="shared" ref="D522:E525" si="101">D523</f>
        <v>0</v>
      </c>
      <c r="E522" s="261">
        <f t="shared" si="101"/>
        <v>0</v>
      </c>
      <c r="F522" s="262" t="str">
        <f t="shared" si="82"/>
        <v>-</v>
      </c>
    </row>
    <row r="523" spans="1:36" s="151" customFormat="1" ht="23.25" hidden="1" x14ac:dyDescent="0.25">
      <c r="A523" s="258" t="s">
        <v>312</v>
      </c>
      <c r="B523" s="259" t="s">
        <v>102</v>
      </c>
      <c r="C523" s="260" t="s">
        <v>572</v>
      </c>
      <c r="D523" s="261">
        <f t="shared" si="101"/>
        <v>0</v>
      </c>
      <c r="E523" s="261">
        <f t="shared" si="101"/>
        <v>0</v>
      </c>
      <c r="F523" s="262" t="str">
        <f t="shared" si="82"/>
        <v>-</v>
      </c>
    </row>
    <row r="524" spans="1:36" s="151" customFormat="1" ht="34.5" hidden="1" x14ac:dyDescent="0.25">
      <c r="A524" s="258" t="s">
        <v>134</v>
      </c>
      <c r="B524" s="259" t="s">
        <v>102</v>
      </c>
      <c r="C524" s="260" t="s">
        <v>573</v>
      </c>
      <c r="D524" s="261">
        <f t="shared" si="101"/>
        <v>0</v>
      </c>
      <c r="E524" s="261">
        <f t="shared" si="101"/>
        <v>0</v>
      </c>
      <c r="F524" s="262" t="str">
        <f t="shared" si="82"/>
        <v>-</v>
      </c>
    </row>
    <row r="525" spans="1:36" s="151" customFormat="1" hidden="1" x14ac:dyDescent="0.25">
      <c r="A525" s="258" t="s">
        <v>135</v>
      </c>
      <c r="B525" s="259" t="s">
        <v>102</v>
      </c>
      <c r="C525" s="260" t="s">
        <v>574</v>
      </c>
      <c r="D525" s="261">
        <f t="shared" si="101"/>
        <v>0</v>
      </c>
      <c r="E525" s="261">
        <f t="shared" si="101"/>
        <v>0</v>
      </c>
      <c r="F525" s="262" t="str">
        <f t="shared" si="82"/>
        <v>-</v>
      </c>
    </row>
    <row r="526" spans="1:36" s="151" customFormat="1" ht="34.5" hidden="1" x14ac:dyDescent="0.25">
      <c r="A526" s="258" t="s">
        <v>48</v>
      </c>
      <c r="B526" s="259" t="s">
        <v>102</v>
      </c>
      <c r="C526" s="260" t="s">
        <v>575</v>
      </c>
      <c r="D526" s="261"/>
      <c r="E526" s="263"/>
      <c r="F526" s="262" t="str">
        <f t="shared" si="82"/>
        <v>-</v>
      </c>
    </row>
    <row r="527" spans="1:36" s="152" customFormat="1" ht="34.5" hidden="1" x14ac:dyDescent="0.25">
      <c r="A527" s="271" t="s">
        <v>576</v>
      </c>
      <c r="B527" s="272" t="s">
        <v>102</v>
      </c>
      <c r="C527" s="273" t="s">
        <v>577</v>
      </c>
      <c r="D527" s="274">
        <f t="shared" ref="D527:E532" si="102">D528</f>
        <v>0</v>
      </c>
      <c r="E527" s="274">
        <f t="shared" si="102"/>
        <v>0</v>
      </c>
      <c r="F527" s="275" t="str">
        <f t="shared" si="82"/>
        <v>-</v>
      </c>
    </row>
    <row r="528" spans="1:36" s="151" customFormat="1" ht="34.5" hidden="1" x14ac:dyDescent="0.25">
      <c r="A528" s="258" t="s">
        <v>231</v>
      </c>
      <c r="B528" s="259" t="s">
        <v>102</v>
      </c>
      <c r="C528" s="260" t="s">
        <v>578</v>
      </c>
      <c r="D528" s="261">
        <f t="shared" si="102"/>
        <v>0</v>
      </c>
      <c r="E528" s="261">
        <f t="shared" si="102"/>
        <v>0</v>
      </c>
      <c r="F528" s="262" t="str">
        <f t="shared" si="82"/>
        <v>-</v>
      </c>
    </row>
    <row r="529" spans="1:6" s="151" customFormat="1" hidden="1" x14ac:dyDescent="0.25">
      <c r="A529" s="258" t="s">
        <v>104</v>
      </c>
      <c r="B529" s="259" t="s">
        <v>102</v>
      </c>
      <c r="C529" s="260" t="s">
        <v>579</v>
      </c>
      <c r="D529" s="261">
        <f t="shared" si="102"/>
        <v>0</v>
      </c>
      <c r="E529" s="261">
        <f t="shared" si="102"/>
        <v>0</v>
      </c>
      <c r="F529" s="262" t="str">
        <f t="shared" si="82"/>
        <v>-</v>
      </c>
    </row>
    <row r="530" spans="1:6" s="151" customFormat="1" ht="45.75" hidden="1" x14ac:dyDescent="0.25">
      <c r="A530" s="258" t="s">
        <v>119</v>
      </c>
      <c r="B530" s="259" t="s">
        <v>102</v>
      </c>
      <c r="C530" s="260" t="s">
        <v>580</v>
      </c>
      <c r="D530" s="261">
        <f t="shared" si="102"/>
        <v>0</v>
      </c>
      <c r="E530" s="261">
        <f t="shared" si="102"/>
        <v>0</v>
      </c>
      <c r="F530" s="262" t="str">
        <f t="shared" si="82"/>
        <v>-</v>
      </c>
    </row>
    <row r="531" spans="1:6" s="151" customFormat="1" ht="23.25" hidden="1" x14ac:dyDescent="0.25">
      <c r="A531" s="258" t="s">
        <v>105</v>
      </c>
      <c r="B531" s="259" t="s">
        <v>102</v>
      </c>
      <c r="C531" s="260" t="s">
        <v>581</v>
      </c>
      <c r="D531" s="261">
        <f t="shared" si="102"/>
        <v>0</v>
      </c>
      <c r="E531" s="261">
        <f t="shared" si="102"/>
        <v>0</v>
      </c>
      <c r="F531" s="262" t="str">
        <f t="shared" si="82"/>
        <v>-</v>
      </c>
    </row>
    <row r="532" spans="1:6" s="151" customFormat="1" ht="23.25" hidden="1" x14ac:dyDescent="0.25">
      <c r="A532" s="258" t="s">
        <v>350</v>
      </c>
      <c r="B532" s="259" t="s">
        <v>102</v>
      </c>
      <c r="C532" s="260" t="s">
        <v>582</v>
      </c>
      <c r="D532" s="261">
        <f t="shared" si="102"/>
        <v>0</v>
      </c>
      <c r="E532" s="261">
        <f t="shared" si="102"/>
        <v>0</v>
      </c>
      <c r="F532" s="262" t="str">
        <f t="shared" si="82"/>
        <v>-</v>
      </c>
    </row>
    <row r="533" spans="1:6" s="151" customFormat="1" ht="34.5" hidden="1" x14ac:dyDescent="0.25">
      <c r="A533" s="258" t="s">
        <v>106</v>
      </c>
      <c r="B533" s="259" t="s">
        <v>102</v>
      </c>
      <c r="C533" s="260" t="s">
        <v>583</v>
      </c>
      <c r="D533" s="261"/>
      <c r="E533" s="263"/>
      <c r="F533" s="262" t="str">
        <f t="shared" si="82"/>
        <v>-</v>
      </c>
    </row>
    <row r="534" spans="1:6" s="94" customFormat="1" ht="45.75" x14ac:dyDescent="0.25">
      <c r="A534" s="92" t="s">
        <v>1027</v>
      </c>
      <c r="B534" s="93" t="s">
        <v>102</v>
      </c>
      <c r="C534" s="115" t="s">
        <v>584</v>
      </c>
      <c r="D534" s="88">
        <f t="shared" ref="D534:E539" si="103">D535</f>
        <v>63500</v>
      </c>
      <c r="E534" s="88">
        <f t="shared" si="103"/>
        <v>0</v>
      </c>
      <c r="F534" s="89">
        <f t="shared" si="82"/>
        <v>63500</v>
      </c>
    </row>
    <row r="535" spans="1:6" s="4" customFormat="1" ht="23.25" x14ac:dyDescent="0.25">
      <c r="A535" s="92" t="s">
        <v>313</v>
      </c>
      <c r="B535" s="93" t="s">
        <v>102</v>
      </c>
      <c r="C535" s="115" t="s">
        <v>585</v>
      </c>
      <c r="D535" s="88">
        <f>D536+D541</f>
        <v>63500</v>
      </c>
      <c r="E535" s="88">
        <f>E536+E541</f>
        <v>0</v>
      </c>
      <c r="F535" s="89">
        <f t="shared" si="82"/>
        <v>63500</v>
      </c>
    </row>
    <row r="536" spans="1:6" s="354" customFormat="1" ht="45.75" hidden="1" x14ac:dyDescent="0.25">
      <c r="A536" s="361" t="s">
        <v>161</v>
      </c>
      <c r="B536" s="350" t="s">
        <v>102</v>
      </c>
      <c r="C536" s="351" t="s">
        <v>586</v>
      </c>
      <c r="D536" s="352">
        <f t="shared" si="103"/>
        <v>0</v>
      </c>
      <c r="E536" s="352">
        <f t="shared" si="103"/>
        <v>0</v>
      </c>
      <c r="F536" s="353" t="str">
        <f t="shared" si="82"/>
        <v>-</v>
      </c>
    </row>
    <row r="537" spans="1:6" s="354" customFormat="1" ht="34.5" hidden="1" x14ac:dyDescent="0.25">
      <c r="A537" s="359" t="s">
        <v>587</v>
      </c>
      <c r="B537" s="355" t="s">
        <v>102</v>
      </c>
      <c r="C537" s="356" t="s">
        <v>588</v>
      </c>
      <c r="D537" s="357">
        <f t="shared" si="103"/>
        <v>0</v>
      </c>
      <c r="E537" s="357">
        <f t="shared" si="103"/>
        <v>0</v>
      </c>
      <c r="F537" s="358" t="str">
        <f t="shared" si="82"/>
        <v>-</v>
      </c>
    </row>
    <row r="538" spans="1:6" s="354" customFormat="1" ht="34.5" hidden="1" x14ac:dyDescent="0.25">
      <c r="A538" s="359" t="s">
        <v>134</v>
      </c>
      <c r="B538" s="355" t="s">
        <v>102</v>
      </c>
      <c r="C538" s="356" t="s">
        <v>589</v>
      </c>
      <c r="D538" s="357">
        <f t="shared" si="103"/>
        <v>0</v>
      </c>
      <c r="E538" s="357">
        <f t="shared" si="103"/>
        <v>0</v>
      </c>
      <c r="F538" s="358" t="str">
        <f t="shared" si="82"/>
        <v>-</v>
      </c>
    </row>
    <row r="539" spans="1:6" s="354" customFormat="1" hidden="1" x14ac:dyDescent="0.25">
      <c r="A539" s="359" t="s">
        <v>135</v>
      </c>
      <c r="B539" s="355" t="s">
        <v>102</v>
      </c>
      <c r="C539" s="356" t="s">
        <v>590</v>
      </c>
      <c r="D539" s="357">
        <f t="shared" si="103"/>
        <v>0</v>
      </c>
      <c r="E539" s="357">
        <f t="shared" si="103"/>
        <v>0</v>
      </c>
      <c r="F539" s="358" t="str">
        <f t="shared" ref="F539:F636" si="104">IF(OR(D539="-",E539=D539),"-",D539-IF(E539="-",0,E539))</f>
        <v>-</v>
      </c>
    </row>
    <row r="540" spans="1:6" s="354" customFormat="1" ht="34.5" hidden="1" x14ac:dyDescent="0.25">
      <c r="A540" s="359" t="s">
        <v>48</v>
      </c>
      <c r="B540" s="355" t="s">
        <v>102</v>
      </c>
      <c r="C540" s="356" t="s">
        <v>591</v>
      </c>
      <c r="D540" s="357">
        <v>0</v>
      </c>
      <c r="E540" s="360">
        <v>0</v>
      </c>
      <c r="F540" s="358" t="str">
        <f t="shared" si="104"/>
        <v>-</v>
      </c>
    </row>
    <row r="541" spans="1:6" s="4" customFormat="1" ht="45.75" x14ac:dyDescent="0.25">
      <c r="A541" s="92" t="s">
        <v>1371</v>
      </c>
      <c r="B541" s="93" t="s">
        <v>102</v>
      </c>
      <c r="C541" s="115" t="s">
        <v>592</v>
      </c>
      <c r="D541" s="88">
        <f t="shared" ref="D541:E543" si="105">D542</f>
        <v>63500</v>
      </c>
      <c r="E541" s="88">
        <f t="shared" si="105"/>
        <v>0</v>
      </c>
      <c r="F541" s="89">
        <f t="shared" si="104"/>
        <v>63500</v>
      </c>
    </row>
    <row r="542" spans="1:6" s="4" customFormat="1" ht="33.75" customHeight="1" x14ac:dyDescent="0.25">
      <c r="A542" s="95" t="s">
        <v>587</v>
      </c>
      <c r="B542" s="96" t="s">
        <v>102</v>
      </c>
      <c r="C542" s="117" t="s">
        <v>593</v>
      </c>
      <c r="D542" s="90">
        <f t="shared" si="105"/>
        <v>63500</v>
      </c>
      <c r="E542" s="90">
        <f t="shared" si="105"/>
        <v>0</v>
      </c>
      <c r="F542" s="91">
        <f t="shared" si="104"/>
        <v>63500</v>
      </c>
    </row>
    <row r="543" spans="1:6" s="4" customFormat="1" ht="36.75" customHeight="1" x14ac:dyDescent="0.25">
      <c r="A543" s="95" t="s">
        <v>134</v>
      </c>
      <c r="B543" s="96" t="s">
        <v>102</v>
      </c>
      <c r="C543" s="117" t="s">
        <v>594</v>
      </c>
      <c r="D543" s="90">
        <f t="shared" si="105"/>
        <v>63500</v>
      </c>
      <c r="E543" s="90">
        <f t="shared" si="105"/>
        <v>0</v>
      </c>
      <c r="F543" s="91">
        <f t="shared" si="104"/>
        <v>63500</v>
      </c>
    </row>
    <row r="544" spans="1:6" s="4" customFormat="1" ht="28.5" customHeight="1" x14ac:dyDescent="0.25">
      <c r="A544" s="95" t="s">
        <v>135</v>
      </c>
      <c r="B544" s="96" t="s">
        <v>102</v>
      </c>
      <c r="C544" s="117" t="s">
        <v>595</v>
      </c>
      <c r="D544" s="90">
        <f>D545</f>
        <v>63500</v>
      </c>
      <c r="E544" s="90">
        <f>E545</f>
        <v>0</v>
      </c>
      <c r="F544" s="91">
        <f t="shared" si="104"/>
        <v>63500</v>
      </c>
    </row>
    <row r="545" spans="1:36" s="4" customFormat="1" ht="28.5" customHeight="1" x14ac:dyDescent="0.25">
      <c r="A545" s="95" t="s">
        <v>136</v>
      </c>
      <c r="B545" s="96" t="s">
        <v>102</v>
      </c>
      <c r="C545" s="117" t="s">
        <v>1245</v>
      </c>
      <c r="D545" s="90">
        <v>63500</v>
      </c>
      <c r="E545" s="97">
        <v>0</v>
      </c>
      <c r="F545" s="91">
        <f t="shared" ref="F545" si="106">IF(OR(D545="-",E545=D545),"-",D545-IF(E545="-",0,E545))</f>
        <v>63500</v>
      </c>
    </row>
    <row r="546" spans="1:36" s="94" customFormat="1" ht="28.5" customHeight="1" x14ac:dyDescent="0.25">
      <c r="A546" s="92" t="s">
        <v>1028</v>
      </c>
      <c r="B546" s="93" t="s">
        <v>102</v>
      </c>
      <c r="C546" s="115" t="s">
        <v>596</v>
      </c>
      <c r="D546" s="88">
        <f>D547</f>
        <v>2234236</v>
      </c>
      <c r="E546" s="88">
        <f>E547</f>
        <v>658692.92000000004</v>
      </c>
      <c r="F546" s="89">
        <f t="shared" si="104"/>
        <v>1575543.08</v>
      </c>
    </row>
    <row r="547" spans="1:36" s="74" customFormat="1" ht="23.25" x14ac:dyDescent="0.25">
      <c r="A547" s="92" t="s">
        <v>232</v>
      </c>
      <c r="B547" s="93" t="s">
        <v>102</v>
      </c>
      <c r="C547" s="115" t="s">
        <v>597</v>
      </c>
      <c r="D547" s="88">
        <f>D548</f>
        <v>2234236</v>
      </c>
      <c r="E547" s="88">
        <f>E548</f>
        <v>658692.92000000004</v>
      </c>
      <c r="F547" s="89">
        <f t="shared" si="104"/>
        <v>1575543.08</v>
      </c>
    </row>
    <row r="548" spans="1:36" s="74" customFormat="1" x14ac:dyDescent="0.25">
      <c r="A548" s="92" t="s">
        <v>104</v>
      </c>
      <c r="B548" s="93" t="s">
        <v>102</v>
      </c>
      <c r="C548" s="115" t="s">
        <v>598</v>
      </c>
      <c r="D548" s="88">
        <f>D549+D553+D557</f>
        <v>2234236</v>
      </c>
      <c r="E548" s="88">
        <f>E549+E553+E557</f>
        <v>658692.92000000004</v>
      </c>
      <c r="F548" s="89">
        <f t="shared" si="104"/>
        <v>1575543.08</v>
      </c>
    </row>
    <row r="549" spans="1:36" ht="23.25" hidden="1" x14ac:dyDescent="0.25">
      <c r="A549" s="286" t="s">
        <v>152</v>
      </c>
      <c r="B549" s="287" t="s">
        <v>102</v>
      </c>
      <c r="C549" s="288" t="s">
        <v>599</v>
      </c>
      <c r="D549" s="289">
        <f t="shared" ref="D549:E551" si="107">D550</f>
        <v>0</v>
      </c>
      <c r="E549" s="289">
        <f t="shared" si="107"/>
        <v>0</v>
      </c>
      <c r="F549" s="290" t="str">
        <f t="shared" si="104"/>
        <v>-</v>
      </c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</row>
    <row r="550" spans="1:36" ht="23.25" hidden="1" x14ac:dyDescent="0.25">
      <c r="A550" s="286" t="s">
        <v>105</v>
      </c>
      <c r="B550" s="287" t="s">
        <v>102</v>
      </c>
      <c r="C550" s="288" t="s">
        <v>600</v>
      </c>
      <c r="D550" s="289">
        <f t="shared" si="107"/>
        <v>0</v>
      </c>
      <c r="E550" s="289">
        <f t="shared" si="107"/>
        <v>0</v>
      </c>
      <c r="F550" s="290" t="str">
        <f t="shared" si="104"/>
        <v>-</v>
      </c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</row>
    <row r="551" spans="1:36" ht="34.5" hidden="1" x14ac:dyDescent="0.25">
      <c r="A551" s="286" t="s">
        <v>1155</v>
      </c>
      <c r="B551" s="287" t="s">
        <v>102</v>
      </c>
      <c r="C551" s="288" t="s">
        <v>601</v>
      </c>
      <c r="D551" s="289">
        <f t="shared" si="107"/>
        <v>0</v>
      </c>
      <c r="E551" s="289">
        <f t="shared" si="107"/>
        <v>0</v>
      </c>
      <c r="F551" s="290" t="str">
        <f t="shared" si="104"/>
        <v>-</v>
      </c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</row>
    <row r="552" spans="1:36" ht="34.5" hidden="1" x14ac:dyDescent="0.25">
      <c r="A552" s="286" t="s">
        <v>106</v>
      </c>
      <c r="B552" s="287" t="s">
        <v>102</v>
      </c>
      <c r="C552" s="288" t="s">
        <v>602</v>
      </c>
      <c r="D552" s="289">
        <v>0</v>
      </c>
      <c r="E552" s="291">
        <v>0</v>
      </c>
      <c r="F552" s="290" t="str">
        <f t="shared" si="104"/>
        <v>-</v>
      </c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</row>
    <row r="553" spans="1:36" x14ac:dyDescent="0.25">
      <c r="A553" s="95" t="s">
        <v>1373</v>
      </c>
      <c r="B553" s="96" t="s">
        <v>102</v>
      </c>
      <c r="C553" s="117" t="s">
        <v>603</v>
      </c>
      <c r="D553" s="90">
        <f t="shared" ref="D553:E555" si="108">D554</f>
        <v>2000000</v>
      </c>
      <c r="E553" s="90">
        <f t="shared" si="108"/>
        <v>658692.92000000004</v>
      </c>
      <c r="F553" s="91">
        <f t="shared" si="104"/>
        <v>1341307.08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</row>
    <row r="554" spans="1:36" ht="23.25" x14ac:dyDescent="0.25">
      <c r="A554" s="95" t="s">
        <v>105</v>
      </c>
      <c r="B554" s="96" t="s">
        <v>102</v>
      </c>
      <c r="C554" s="117" t="s">
        <v>604</v>
      </c>
      <c r="D554" s="90">
        <f t="shared" si="108"/>
        <v>2000000</v>
      </c>
      <c r="E554" s="90">
        <f t="shared" si="108"/>
        <v>658692.92000000004</v>
      </c>
      <c r="F554" s="91">
        <f t="shared" si="104"/>
        <v>1341307.08</v>
      </c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</row>
    <row r="555" spans="1:36" ht="27.75" customHeight="1" x14ac:dyDescent="0.25">
      <c r="A555" s="95" t="s">
        <v>1155</v>
      </c>
      <c r="B555" s="96" t="s">
        <v>102</v>
      </c>
      <c r="C555" s="117" t="s">
        <v>605</v>
      </c>
      <c r="D555" s="90">
        <f t="shared" si="108"/>
        <v>2000000</v>
      </c>
      <c r="E555" s="90">
        <f t="shared" si="108"/>
        <v>658692.92000000004</v>
      </c>
      <c r="F555" s="91">
        <f t="shared" si="104"/>
        <v>1341307.08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</row>
    <row r="556" spans="1:36" ht="27.75" customHeight="1" x14ac:dyDescent="0.25">
      <c r="A556" s="95" t="s">
        <v>106</v>
      </c>
      <c r="B556" s="96" t="s">
        <v>102</v>
      </c>
      <c r="C556" s="117" t="s">
        <v>606</v>
      </c>
      <c r="D556" s="90">
        <v>2000000</v>
      </c>
      <c r="E556" s="97">
        <v>658692.92000000004</v>
      </c>
      <c r="F556" s="91">
        <f t="shared" si="104"/>
        <v>1341307.08</v>
      </c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</row>
    <row r="557" spans="1:36" x14ac:dyDescent="0.25">
      <c r="A557" s="98" t="s">
        <v>1029</v>
      </c>
      <c r="B557" s="96" t="s">
        <v>102</v>
      </c>
      <c r="C557" s="117" t="s">
        <v>959</v>
      </c>
      <c r="D557" s="90">
        <f t="shared" ref="D557:E559" si="109">D558</f>
        <v>234236</v>
      </c>
      <c r="E557" s="90">
        <f t="shared" si="109"/>
        <v>0</v>
      </c>
      <c r="F557" s="91">
        <f t="shared" ref="F557:F568" si="110">IF(OR(D557="-",E557=D557),"-",D557-IF(E557="-",0,E557))</f>
        <v>234236</v>
      </c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</row>
    <row r="558" spans="1:36" ht="23.25" x14ac:dyDescent="0.25">
      <c r="A558" s="95" t="s">
        <v>105</v>
      </c>
      <c r="B558" s="96" t="s">
        <v>102</v>
      </c>
      <c r="C558" s="117" t="s">
        <v>960</v>
      </c>
      <c r="D558" s="90">
        <f t="shared" si="109"/>
        <v>234236</v>
      </c>
      <c r="E558" s="90">
        <f t="shared" si="109"/>
        <v>0</v>
      </c>
      <c r="F558" s="91">
        <f t="shared" si="110"/>
        <v>234236</v>
      </c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</row>
    <row r="559" spans="1:36" ht="27" customHeight="1" x14ac:dyDescent="0.25">
      <c r="A559" s="95" t="s">
        <v>1155</v>
      </c>
      <c r="B559" s="96" t="s">
        <v>102</v>
      </c>
      <c r="C559" s="117" t="s">
        <v>961</v>
      </c>
      <c r="D559" s="90">
        <f t="shared" si="109"/>
        <v>234236</v>
      </c>
      <c r="E559" s="90">
        <f t="shared" si="109"/>
        <v>0</v>
      </c>
      <c r="F559" s="91">
        <f t="shared" si="110"/>
        <v>234236</v>
      </c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</row>
    <row r="560" spans="1:36" x14ac:dyDescent="0.25">
      <c r="A560" s="95" t="s">
        <v>1271</v>
      </c>
      <c r="B560" s="96" t="s">
        <v>102</v>
      </c>
      <c r="C560" s="117" t="s">
        <v>962</v>
      </c>
      <c r="D560" s="90">
        <v>234236</v>
      </c>
      <c r="E560" s="97">
        <v>0</v>
      </c>
      <c r="F560" s="91">
        <f t="shared" si="110"/>
        <v>234236</v>
      </c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</row>
    <row r="561" spans="1:6" s="149" customFormat="1" ht="45.75" hidden="1" customHeight="1" x14ac:dyDescent="0.25">
      <c r="A561" s="188" t="s">
        <v>1193</v>
      </c>
      <c r="B561" s="189" t="s">
        <v>102</v>
      </c>
      <c r="C561" s="190" t="s">
        <v>1194</v>
      </c>
      <c r="D561" s="191">
        <f t="shared" ref="D561:E563" si="111">D562</f>
        <v>0</v>
      </c>
      <c r="E561" s="191">
        <f t="shared" si="111"/>
        <v>0</v>
      </c>
      <c r="F561" s="195" t="str">
        <f t="shared" si="110"/>
        <v>-</v>
      </c>
    </row>
    <row r="562" spans="1:6" s="149" customFormat="1" ht="26.25" hidden="1" customHeight="1" x14ac:dyDescent="0.25">
      <c r="A562" s="335" t="s">
        <v>1196</v>
      </c>
      <c r="B562" s="189" t="s">
        <v>102</v>
      </c>
      <c r="C562" s="190" t="s">
        <v>1195</v>
      </c>
      <c r="D562" s="191">
        <f t="shared" si="111"/>
        <v>0</v>
      </c>
      <c r="E562" s="191">
        <f t="shared" si="111"/>
        <v>0</v>
      </c>
      <c r="F562" s="195" t="str">
        <f t="shared" si="110"/>
        <v>-</v>
      </c>
    </row>
    <row r="563" spans="1:6" s="149" customFormat="1" hidden="1" x14ac:dyDescent="0.25">
      <c r="A563" s="336" t="s">
        <v>104</v>
      </c>
      <c r="B563" s="189" t="s">
        <v>102</v>
      </c>
      <c r="C563" s="190" t="s">
        <v>1197</v>
      </c>
      <c r="D563" s="191">
        <f t="shared" si="111"/>
        <v>0</v>
      </c>
      <c r="E563" s="191">
        <f t="shared" si="111"/>
        <v>0</v>
      </c>
      <c r="F563" s="195" t="str">
        <f t="shared" si="110"/>
        <v>-</v>
      </c>
    </row>
    <row r="564" spans="1:6" s="148" customFormat="1" ht="22.5" hidden="1" x14ac:dyDescent="0.25">
      <c r="A564" s="337" t="s">
        <v>1199</v>
      </c>
      <c r="B564" s="176" t="s">
        <v>102</v>
      </c>
      <c r="C564" s="190" t="s">
        <v>1198</v>
      </c>
      <c r="D564" s="193">
        <f t="shared" ref="D564:E566" si="112">D565</f>
        <v>0</v>
      </c>
      <c r="E564" s="193">
        <f t="shared" si="112"/>
        <v>0</v>
      </c>
      <c r="F564" s="196" t="str">
        <f t="shared" si="110"/>
        <v>-</v>
      </c>
    </row>
    <row r="565" spans="1:6" s="148" customFormat="1" ht="16.5" hidden="1" customHeight="1" x14ac:dyDescent="0.25">
      <c r="A565" s="175" t="s">
        <v>122</v>
      </c>
      <c r="B565" s="176" t="s">
        <v>102</v>
      </c>
      <c r="C565" s="338" t="s">
        <v>1200</v>
      </c>
      <c r="D565" s="193">
        <f t="shared" si="112"/>
        <v>0</v>
      </c>
      <c r="E565" s="193">
        <f t="shared" si="112"/>
        <v>0</v>
      </c>
      <c r="F565" s="196" t="str">
        <f t="shared" si="110"/>
        <v>-</v>
      </c>
    </row>
    <row r="566" spans="1:6" s="148" customFormat="1" ht="23.25" hidden="1" x14ac:dyDescent="0.25">
      <c r="A566" s="175" t="s">
        <v>7</v>
      </c>
      <c r="B566" s="176" t="s">
        <v>102</v>
      </c>
      <c r="C566" s="338" t="s">
        <v>1201</v>
      </c>
      <c r="D566" s="193">
        <f>D567+D568</f>
        <v>0</v>
      </c>
      <c r="E566" s="193">
        <f t="shared" si="112"/>
        <v>0</v>
      </c>
      <c r="F566" s="196" t="str">
        <f t="shared" si="110"/>
        <v>-</v>
      </c>
    </row>
    <row r="567" spans="1:6" s="148" customFormat="1" ht="26.25" hidden="1" customHeight="1" x14ac:dyDescent="0.25">
      <c r="A567" s="175" t="s">
        <v>106</v>
      </c>
      <c r="B567" s="176" t="s">
        <v>102</v>
      </c>
      <c r="C567" s="338" t="s">
        <v>1384</v>
      </c>
      <c r="D567" s="193">
        <v>0</v>
      </c>
      <c r="E567" s="194">
        <v>0</v>
      </c>
      <c r="F567" s="196" t="str">
        <f t="shared" si="110"/>
        <v>-</v>
      </c>
    </row>
    <row r="568" spans="1:6" s="87" customFormat="1" hidden="1" x14ac:dyDescent="0.25">
      <c r="A568" s="286" t="s">
        <v>1203</v>
      </c>
      <c r="B568" s="287" t="s">
        <v>102</v>
      </c>
      <c r="C568" s="292" t="s">
        <v>1202</v>
      </c>
      <c r="D568" s="289">
        <v>0</v>
      </c>
      <c r="E568" s="289">
        <v>0</v>
      </c>
      <c r="F568" s="290" t="str">
        <f t="shared" si="110"/>
        <v>-</v>
      </c>
    </row>
    <row r="569" spans="1:6" s="148" customFormat="1" ht="84.75" hidden="1" customHeight="1" x14ac:dyDescent="0.25">
      <c r="A569" s="293" t="s">
        <v>1156</v>
      </c>
      <c r="B569" s="282" t="s">
        <v>102</v>
      </c>
      <c r="C569" s="283" t="s">
        <v>607</v>
      </c>
      <c r="D569" s="284">
        <f t="shared" ref="D569:E580" si="113">D570</f>
        <v>0</v>
      </c>
      <c r="E569" s="284">
        <f t="shared" si="113"/>
        <v>0</v>
      </c>
      <c r="F569" s="285" t="str">
        <f t="shared" si="104"/>
        <v>-</v>
      </c>
    </row>
    <row r="570" spans="1:6" s="148" customFormat="1" ht="22.5" hidden="1" x14ac:dyDescent="0.25">
      <c r="A570" s="293" t="s">
        <v>1154</v>
      </c>
      <c r="B570" s="282" t="s">
        <v>102</v>
      </c>
      <c r="C570" s="283" t="s">
        <v>608</v>
      </c>
      <c r="D570" s="284">
        <f t="shared" si="113"/>
        <v>0</v>
      </c>
      <c r="E570" s="284">
        <f t="shared" si="113"/>
        <v>0</v>
      </c>
      <c r="F570" s="285" t="str">
        <f t="shared" si="104"/>
        <v>-</v>
      </c>
    </row>
    <row r="571" spans="1:6" s="148" customFormat="1" ht="22.5" hidden="1" x14ac:dyDescent="0.25">
      <c r="A571" s="293" t="s">
        <v>234</v>
      </c>
      <c r="B571" s="282" t="s">
        <v>102</v>
      </c>
      <c r="C571" s="283" t="s">
        <v>609</v>
      </c>
      <c r="D571" s="284">
        <f>D577+D572</f>
        <v>0</v>
      </c>
      <c r="E571" s="284">
        <f>E577+E572</f>
        <v>0</v>
      </c>
      <c r="F571" s="285" t="str">
        <f t="shared" si="104"/>
        <v>-</v>
      </c>
    </row>
    <row r="572" spans="1:6" s="149" customFormat="1" hidden="1" x14ac:dyDescent="0.25">
      <c r="A572" s="294" t="s">
        <v>104</v>
      </c>
      <c r="B572" s="282" t="s">
        <v>102</v>
      </c>
      <c r="C572" s="283" t="s">
        <v>1149</v>
      </c>
      <c r="D572" s="284">
        <f>D573</f>
        <v>0</v>
      </c>
      <c r="E572" s="284">
        <f>E573</f>
        <v>0</v>
      </c>
      <c r="F572" s="285" t="str">
        <f t="shared" ref="F572:F576" si="114">IF(OR(D572="-",E572=D572),"-",D572-IF(E572="-",0,E572))</f>
        <v>-</v>
      </c>
    </row>
    <row r="573" spans="1:6" s="148" customFormat="1" hidden="1" x14ac:dyDescent="0.25">
      <c r="A573" s="295" t="s">
        <v>1029</v>
      </c>
      <c r="B573" s="287" t="s">
        <v>102</v>
      </c>
      <c r="C573" s="292" t="s">
        <v>1150</v>
      </c>
      <c r="D573" s="289">
        <f t="shared" ref="D573:E575" si="115">D574</f>
        <v>0</v>
      </c>
      <c r="E573" s="289">
        <f t="shared" si="115"/>
        <v>0</v>
      </c>
      <c r="F573" s="290" t="str">
        <f t="shared" si="114"/>
        <v>-</v>
      </c>
    </row>
    <row r="574" spans="1:6" s="148" customFormat="1" ht="22.5" hidden="1" x14ac:dyDescent="0.25">
      <c r="A574" s="295" t="s">
        <v>105</v>
      </c>
      <c r="B574" s="287" t="s">
        <v>102</v>
      </c>
      <c r="C574" s="292" t="s">
        <v>1151</v>
      </c>
      <c r="D574" s="289">
        <f t="shared" si="115"/>
        <v>0</v>
      </c>
      <c r="E574" s="289">
        <f t="shared" si="115"/>
        <v>0</v>
      </c>
      <c r="F574" s="290" t="str">
        <f t="shared" si="114"/>
        <v>-</v>
      </c>
    </row>
    <row r="575" spans="1:6" s="148" customFormat="1" ht="33.75" hidden="1" x14ac:dyDescent="0.25">
      <c r="A575" s="295" t="s">
        <v>1155</v>
      </c>
      <c r="B575" s="287" t="s">
        <v>102</v>
      </c>
      <c r="C575" s="292" t="s">
        <v>1152</v>
      </c>
      <c r="D575" s="289">
        <f t="shared" si="115"/>
        <v>0</v>
      </c>
      <c r="E575" s="289">
        <f t="shared" si="115"/>
        <v>0</v>
      </c>
      <c r="F575" s="290" t="str">
        <f t="shared" si="114"/>
        <v>-</v>
      </c>
    </row>
    <row r="576" spans="1:6" s="148" customFormat="1" ht="34.5" hidden="1" x14ac:dyDescent="0.25">
      <c r="A576" s="286" t="s">
        <v>106</v>
      </c>
      <c r="B576" s="287" t="s">
        <v>102</v>
      </c>
      <c r="C576" s="292" t="s">
        <v>1153</v>
      </c>
      <c r="D576" s="289">
        <v>0</v>
      </c>
      <c r="E576" s="291">
        <v>0</v>
      </c>
      <c r="F576" s="290" t="str">
        <f t="shared" si="114"/>
        <v>-</v>
      </c>
    </row>
    <row r="577" spans="1:36" ht="23.25" hidden="1" x14ac:dyDescent="0.25">
      <c r="A577" s="286" t="s">
        <v>610</v>
      </c>
      <c r="B577" s="287" t="s">
        <v>102</v>
      </c>
      <c r="C577" s="288" t="s">
        <v>611</v>
      </c>
      <c r="D577" s="289">
        <f t="shared" si="113"/>
        <v>0</v>
      </c>
      <c r="E577" s="289">
        <f t="shared" si="113"/>
        <v>0</v>
      </c>
      <c r="F577" s="290" t="str">
        <f t="shared" si="104"/>
        <v>-</v>
      </c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</row>
    <row r="578" spans="1:36" hidden="1" x14ac:dyDescent="0.25">
      <c r="A578" s="286" t="s">
        <v>319</v>
      </c>
      <c r="B578" s="287" t="s">
        <v>102</v>
      </c>
      <c r="C578" s="288" t="s">
        <v>612</v>
      </c>
      <c r="D578" s="289">
        <f t="shared" si="113"/>
        <v>0</v>
      </c>
      <c r="E578" s="289">
        <f t="shared" si="113"/>
        <v>0</v>
      </c>
      <c r="F578" s="290" t="str">
        <f t="shared" si="104"/>
        <v>-</v>
      </c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</row>
    <row r="579" spans="1:36" ht="34.5" hidden="1" x14ac:dyDescent="0.25">
      <c r="A579" s="286" t="s">
        <v>134</v>
      </c>
      <c r="B579" s="287" t="s">
        <v>102</v>
      </c>
      <c r="C579" s="288" t="s">
        <v>613</v>
      </c>
      <c r="D579" s="289">
        <f t="shared" si="113"/>
        <v>0</v>
      </c>
      <c r="E579" s="289">
        <f t="shared" si="113"/>
        <v>0</v>
      </c>
      <c r="F579" s="290" t="str">
        <f t="shared" si="104"/>
        <v>-</v>
      </c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</row>
    <row r="580" spans="1:36" hidden="1" x14ac:dyDescent="0.25">
      <c r="A580" s="286" t="s">
        <v>135</v>
      </c>
      <c r="B580" s="287" t="s">
        <v>102</v>
      </c>
      <c r="C580" s="288" t="s">
        <v>614</v>
      </c>
      <c r="D580" s="289">
        <f t="shared" si="113"/>
        <v>0</v>
      </c>
      <c r="E580" s="289">
        <f t="shared" si="113"/>
        <v>0</v>
      </c>
      <c r="F580" s="290" t="str">
        <f t="shared" si="104"/>
        <v>-</v>
      </c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</row>
    <row r="581" spans="1:36" ht="34.5" hidden="1" x14ac:dyDescent="0.25">
      <c r="A581" s="286" t="s">
        <v>136</v>
      </c>
      <c r="B581" s="287" t="s">
        <v>102</v>
      </c>
      <c r="C581" s="288" t="s">
        <v>615</v>
      </c>
      <c r="D581" s="289"/>
      <c r="E581" s="291"/>
      <c r="F581" s="290" t="str">
        <f t="shared" si="104"/>
        <v>-</v>
      </c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</row>
    <row r="582" spans="1:36" s="94" customFormat="1" x14ac:dyDescent="0.25">
      <c r="A582" s="92" t="s">
        <v>141</v>
      </c>
      <c r="B582" s="93" t="s">
        <v>102</v>
      </c>
      <c r="C582" s="115" t="s">
        <v>616</v>
      </c>
      <c r="D582" s="88">
        <f>D583+D712</f>
        <v>6209100</v>
      </c>
      <c r="E582" s="88">
        <f>E583+E712</f>
        <v>945499.2</v>
      </c>
      <c r="F582" s="89">
        <f t="shared" si="104"/>
        <v>5263600.8</v>
      </c>
    </row>
    <row r="583" spans="1:36" s="74" customFormat="1" ht="72.75" customHeight="1" x14ac:dyDescent="0.25">
      <c r="A583" s="129" t="s">
        <v>956</v>
      </c>
      <c r="B583" s="93" t="s">
        <v>102</v>
      </c>
      <c r="C583" s="115" t="s">
        <v>617</v>
      </c>
      <c r="D583" s="88">
        <f>D584+D622+D681</f>
        <v>5389200</v>
      </c>
      <c r="E583" s="88">
        <f>E584+E622+E681</f>
        <v>603836.69999999995</v>
      </c>
      <c r="F583" s="89">
        <f t="shared" si="104"/>
        <v>4785363.3</v>
      </c>
    </row>
    <row r="584" spans="1:36" s="74" customFormat="1" ht="23.25" x14ac:dyDescent="0.25">
      <c r="A584" s="92" t="s">
        <v>958</v>
      </c>
      <c r="B584" s="93" t="s">
        <v>102</v>
      </c>
      <c r="C584" s="115" t="s">
        <v>618</v>
      </c>
      <c r="D584" s="88">
        <f>D585</f>
        <v>4407300</v>
      </c>
      <c r="E584" s="88">
        <f>E585</f>
        <v>0</v>
      </c>
      <c r="F584" s="89">
        <f t="shared" si="104"/>
        <v>4407300</v>
      </c>
    </row>
    <row r="585" spans="1:36" ht="34.5" x14ac:dyDescent="0.25">
      <c r="A585" s="95" t="s">
        <v>289</v>
      </c>
      <c r="B585" s="96" t="s">
        <v>102</v>
      </c>
      <c r="C585" s="117" t="s">
        <v>619</v>
      </c>
      <c r="D585" s="90">
        <f>D586+D599+D608+D613</f>
        <v>4407300</v>
      </c>
      <c r="E585" s="90">
        <f>E586+E599+E608+E613</f>
        <v>0</v>
      </c>
      <c r="F585" s="91">
        <f t="shared" si="104"/>
        <v>4407300</v>
      </c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</row>
    <row r="586" spans="1:36" x14ac:dyDescent="0.25">
      <c r="A586" s="95" t="s">
        <v>104</v>
      </c>
      <c r="B586" s="96" t="s">
        <v>102</v>
      </c>
      <c r="C586" s="117" t="s">
        <v>620</v>
      </c>
      <c r="D586" s="90">
        <f>D587+D595+D591</f>
        <v>4407300</v>
      </c>
      <c r="E586" s="90">
        <f>E587+E595+E591</f>
        <v>0</v>
      </c>
      <c r="F586" s="91">
        <f t="shared" si="104"/>
        <v>4407300</v>
      </c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</row>
    <row r="587" spans="1:36" s="87" customFormat="1" ht="23.25" hidden="1" x14ac:dyDescent="0.25">
      <c r="A587" s="175" t="s">
        <v>152</v>
      </c>
      <c r="B587" s="176" t="s">
        <v>102</v>
      </c>
      <c r="C587" s="192" t="s">
        <v>621</v>
      </c>
      <c r="D587" s="193">
        <f t="shared" ref="D587:E589" si="116">D588</f>
        <v>0</v>
      </c>
      <c r="E587" s="193">
        <f t="shared" si="116"/>
        <v>0</v>
      </c>
      <c r="F587" s="196" t="str">
        <f t="shared" si="104"/>
        <v>-</v>
      </c>
    </row>
    <row r="588" spans="1:36" s="87" customFormat="1" ht="23.25" hidden="1" x14ac:dyDescent="0.25">
      <c r="A588" s="175" t="s">
        <v>105</v>
      </c>
      <c r="B588" s="176" t="s">
        <v>102</v>
      </c>
      <c r="C588" s="192" t="s">
        <v>622</v>
      </c>
      <c r="D588" s="193">
        <f t="shared" si="116"/>
        <v>0</v>
      </c>
      <c r="E588" s="193">
        <f t="shared" si="116"/>
        <v>0</v>
      </c>
      <c r="F588" s="196" t="str">
        <f t="shared" si="104"/>
        <v>-</v>
      </c>
    </row>
    <row r="589" spans="1:36" s="87" customFormat="1" ht="34.5" hidden="1" x14ac:dyDescent="0.25">
      <c r="A589" s="175" t="s">
        <v>1155</v>
      </c>
      <c r="B589" s="176" t="s">
        <v>102</v>
      </c>
      <c r="C589" s="192" t="s">
        <v>623</v>
      </c>
      <c r="D589" s="193">
        <f t="shared" si="116"/>
        <v>0</v>
      </c>
      <c r="E589" s="193">
        <f t="shared" si="116"/>
        <v>0</v>
      </c>
      <c r="F589" s="196" t="str">
        <f t="shared" si="104"/>
        <v>-</v>
      </c>
    </row>
    <row r="590" spans="1:36" s="87" customFormat="1" hidden="1" x14ac:dyDescent="0.25">
      <c r="A590" s="175" t="s">
        <v>1271</v>
      </c>
      <c r="B590" s="176" t="s">
        <v>102</v>
      </c>
      <c r="C590" s="192" t="s">
        <v>624</v>
      </c>
      <c r="D590" s="193">
        <v>0</v>
      </c>
      <c r="E590" s="194">
        <v>0</v>
      </c>
      <c r="F590" s="196" t="str">
        <f t="shared" si="104"/>
        <v>-</v>
      </c>
    </row>
    <row r="591" spans="1:36" s="4" customFormat="1" ht="17.25" customHeight="1" x14ac:dyDescent="0.25">
      <c r="A591" s="100" t="s">
        <v>1030</v>
      </c>
      <c r="B591" s="96" t="s">
        <v>102</v>
      </c>
      <c r="C591" s="117" t="s">
        <v>963</v>
      </c>
      <c r="D591" s="90">
        <f t="shared" ref="D591:E593" si="117">D592</f>
        <v>4107500</v>
      </c>
      <c r="E591" s="90">
        <f t="shared" si="117"/>
        <v>0</v>
      </c>
      <c r="F591" s="91">
        <f t="shared" ref="F591:F594" si="118">IF(OR(D591="-",E591=D591),"-",D591-IF(E591="-",0,E591))</f>
        <v>4107500</v>
      </c>
    </row>
    <row r="592" spans="1:36" s="4" customFormat="1" ht="23.25" x14ac:dyDescent="0.25">
      <c r="A592" s="95" t="s">
        <v>105</v>
      </c>
      <c r="B592" s="96" t="s">
        <v>102</v>
      </c>
      <c r="C592" s="117" t="s">
        <v>964</v>
      </c>
      <c r="D592" s="90">
        <f t="shared" si="117"/>
        <v>4107500</v>
      </c>
      <c r="E592" s="90">
        <f t="shared" si="117"/>
        <v>0</v>
      </c>
      <c r="F592" s="91">
        <f t="shared" si="118"/>
        <v>4107500</v>
      </c>
    </row>
    <row r="593" spans="1:6" s="4" customFormat="1" ht="34.5" x14ac:dyDescent="0.25">
      <c r="A593" s="95" t="s">
        <v>1155</v>
      </c>
      <c r="B593" s="96" t="s">
        <v>102</v>
      </c>
      <c r="C593" s="117" t="s">
        <v>965</v>
      </c>
      <c r="D593" s="90">
        <f t="shared" si="117"/>
        <v>4107500</v>
      </c>
      <c r="E593" s="90">
        <f t="shared" si="117"/>
        <v>0</v>
      </c>
      <c r="F593" s="91">
        <f t="shared" si="118"/>
        <v>4107500</v>
      </c>
    </row>
    <row r="594" spans="1:6" s="4" customFormat="1" ht="34.5" x14ac:dyDescent="0.25">
      <c r="A594" s="95" t="s">
        <v>106</v>
      </c>
      <c r="B594" s="96" t="s">
        <v>102</v>
      </c>
      <c r="C594" s="117" t="s">
        <v>966</v>
      </c>
      <c r="D594" s="90">
        <f>4007300+100200</f>
        <v>4107500</v>
      </c>
      <c r="E594" s="97">
        <v>0</v>
      </c>
      <c r="F594" s="91">
        <f t="shared" si="118"/>
        <v>4107500</v>
      </c>
    </row>
    <row r="595" spans="1:6" s="4" customFormat="1" ht="20.25" customHeight="1" x14ac:dyDescent="0.25">
      <c r="A595" s="95" t="s">
        <v>163</v>
      </c>
      <c r="B595" s="96" t="s">
        <v>102</v>
      </c>
      <c r="C595" s="117" t="s">
        <v>625</v>
      </c>
      <c r="D595" s="90">
        <f t="shared" ref="D595:E597" si="119">D596</f>
        <v>299800</v>
      </c>
      <c r="E595" s="90">
        <f t="shared" si="119"/>
        <v>0</v>
      </c>
      <c r="F595" s="91">
        <f t="shared" si="104"/>
        <v>299800</v>
      </c>
    </row>
    <row r="596" spans="1:6" s="4" customFormat="1" ht="23.25" x14ac:dyDescent="0.25">
      <c r="A596" s="95" t="s">
        <v>105</v>
      </c>
      <c r="B596" s="96" t="s">
        <v>102</v>
      </c>
      <c r="C596" s="117" t="s">
        <v>626</v>
      </c>
      <c r="D596" s="90">
        <f t="shared" si="119"/>
        <v>299800</v>
      </c>
      <c r="E596" s="90">
        <f t="shared" si="119"/>
        <v>0</v>
      </c>
      <c r="F596" s="91">
        <f t="shared" si="104"/>
        <v>299800</v>
      </c>
    </row>
    <row r="597" spans="1:6" s="4" customFormat="1" ht="34.5" x14ac:dyDescent="0.25">
      <c r="A597" s="95" t="s">
        <v>1155</v>
      </c>
      <c r="B597" s="96" t="s">
        <v>102</v>
      </c>
      <c r="C597" s="117" t="s">
        <v>627</v>
      </c>
      <c r="D597" s="90">
        <f t="shared" si="119"/>
        <v>299800</v>
      </c>
      <c r="E597" s="90">
        <f t="shared" si="119"/>
        <v>0</v>
      </c>
      <c r="F597" s="91">
        <f t="shared" si="104"/>
        <v>299800</v>
      </c>
    </row>
    <row r="598" spans="1:6" s="4" customFormat="1" x14ac:dyDescent="0.25">
      <c r="A598" s="95" t="s">
        <v>1271</v>
      </c>
      <c r="B598" s="96" t="s">
        <v>102</v>
      </c>
      <c r="C598" s="117" t="s">
        <v>628</v>
      </c>
      <c r="D598" s="90">
        <v>299800</v>
      </c>
      <c r="E598" s="97">
        <v>0</v>
      </c>
      <c r="F598" s="91">
        <f t="shared" si="104"/>
        <v>299800</v>
      </c>
    </row>
    <row r="599" spans="1:6" s="234" customFormat="1" ht="34.5" hidden="1" x14ac:dyDescent="0.25">
      <c r="A599" s="235" t="s">
        <v>161</v>
      </c>
      <c r="B599" s="236" t="s">
        <v>102</v>
      </c>
      <c r="C599" s="237" t="s">
        <v>629</v>
      </c>
      <c r="D599" s="238">
        <f>D604+D600</f>
        <v>0</v>
      </c>
      <c r="E599" s="238">
        <f>E604+E600</f>
        <v>0</v>
      </c>
      <c r="F599" s="239" t="str">
        <f t="shared" si="104"/>
        <v>-</v>
      </c>
    </row>
    <row r="600" spans="1:6" s="234" customFormat="1" ht="34.5" hidden="1" x14ac:dyDescent="0.25">
      <c r="A600" s="235" t="s">
        <v>1092</v>
      </c>
      <c r="B600" s="236" t="s">
        <v>102</v>
      </c>
      <c r="C600" s="237" t="s">
        <v>1093</v>
      </c>
      <c r="D600" s="238">
        <f t="shared" ref="D600:E602" si="120">D601</f>
        <v>0</v>
      </c>
      <c r="E600" s="238">
        <f t="shared" si="120"/>
        <v>0</v>
      </c>
      <c r="F600" s="239" t="str">
        <f t="shared" ref="F600:F603" si="121">IF(OR(D600="-",E600=D600),"-",D600-IF(E600="-",0,E600))</f>
        <v>-</v>
      </c>
    </row>
    <row r="601" spans="1:6" s="234" customFormat="1" ht="23.25" hidden="1" x14ac:dyDescent="0.25">
      <c r="A601" s="235" t="s">
        <v>105</v>
      </c>
      <c r="B601" s="236" t="s">
        <v>102</v>
      </c>
      <c r="C601" s="237" t="s">
        <v>1094</v>
      </c>
      <c r="D601" s="238">
        <f t="shared" si="120"/>
        <v>0</v>
      </c>
      <c r="E601" s="238">
        <f t="shared" si="120"/>
        <v>0</v>
      </c>
      <c r="F601" s="239" t="str">
        <f t="shared" si="121"/>
        <v>-</v>
      </c>
    </row>
    <row r="602" spans="1:6" s="234" customFormat="1" ht="34.5" hidden="1" x14ac:dyDescent="0.25">
      <c r="A602" s="235" t="s">
        <v>1155</v>
      </c>
      <c r="B602" s="236" t="s">
        <v>102</v>
      </c>
      <c r="C602" s="237" t="s">
        <v>1095</v>
      </c>
      <c r="D602" s="238">
        <f t="shared" si="120"/>
        <v>0</v>
      </c>
      <c r="E602" s="238">
        <f t="shared" si="120"/>
        <v>0</v>
      </c>
      <c r="F602" s="239" t="str">
        <f t="shared" si="121"/>
        <v>-</v>
      </c>
    </row>
    <row r="603" spans="1:6" s="234" customFormat="1" ht="34.5" hidden="1" x14ac:dyDescent="0.25">
      <c r="A603" s="235" t="s">
        <v>662</v>
      </c>
      <c r="B603" s="236" t="s">
        <v>102</v>
      </c>
      <c r="C603" s="237" t="s">
        <v>1096</v>
      </c>
      <c r="D603" s="238">
        <v>0</v>
      </c>
      <c r="E603" s="238">
        <v>0</v>
      </c>
      <c r="F603" s="239" t="str">
        <f t="shared" si="121"/>
        <v>-</v>
      </c>
    </row>
    <row r="604" spans="1:6" s="148" customFormat="1" ht="34.5" hidden="1" x14ac:dyDescent="0.25">
      <c r="A604" s="322" t="s">
        <v>630</v>
      </c>
      <c r="B604" s="315" t="s">
        <v>102</v>
      </c>
      <c r="C604" s="316" t="s">
        <v>631</v>
      </c>
      <c r="D604" s="320">
        <f t="shared" ref="D604:E606" si="122">D605</f>
        <v>0</v>
      </c>
      <c r="E604" s="320">
        <f t="shared" si="122"/>
        <v>0</v>
      </c>
      <c r="F604" s="321" t="str">
        <f t="shared" si="104"/>
        <v>-</v>
      </c>
    </row>
    <row r="605" spans="1:6" s="148" customFormat="1" ht="23.25" hidden="1" x14ac:dyDescent="0.25">
      <c r="A605" s="322" t="s">
        <v>105</v>
      </c>
      <c r="B605" s="315" t="s">
        <v>102</v>
      </c>
      <c r="C605" s="316" t="s">
        <v>632</v>
      </c>
      <c r="D605" s="320">
        <f t="shared" si="122"/>
        <v>0</v>
      </c>
      <c r="E605" s="320">
        <f t="shared" si="122"/>
        <v>0</v>
      </c>
      <c r="F605" s="321" t="str">
        <f t="shared" si="104"/>
        <v>-</v>
      </c>
    </row>
    <row r="606" spans="1:6" s="148" customFormat="1" ht="23.25" hidden="1" x14ac:dyDescent="0.25">
      <c r="A606" s="322" t="s">
        <v>350</v>
      </c>
      <c r="B606" s="315" t="s">
        <v>102</v>
      </c>
      <c r="C606" s="316" t="s">
        <v>633</v>
      </c>
      <c r="D606" s="320">
        <f t="shared" si="122"/>
        <v>0</v>
      </c>
      <c r="E606" s="320">
        <f t="shared" si="122"/>
        <v>0</v>
      </c>
      <c r="F606" s="321" t="str">
        <f t="shared" si="104"/>
        <v>-</v>
      </c>
    </row>
    <row r="607" spans="1:6" s="148" customFormat="1" ht="34.5" hidden="1" x14ac:dyDescent="0.25">
      <c r="A607" s="322" t="s">
        <v>106</v>
      </c>
      <c r="B607" s="315" t="s">
        <v>102</v>
      </c>
      <c r="C607" s="316" t="s">
        <v>634</v>
      </c>
      <c r="D607" s="320"/>
      <c r="E607" s="320"/>
      <c r="F607" s="321" t="str">
        <f t="shared" si="104"/>
        <v>-</v>
      </c>
    </row>
    <row r="608" spans="1:6" s="148" customFormat="1" ht="23.25" hidden="1" x14ac:dyDescent="0.25">
      <c r="A608" s="322" t="s">
        <v>610</v>
      </c>
      <c r="B608" s="315" t="s">
        <v>102</v>
      </c>
      <c r="C608" s="316" t="s">
        <v>635</v>
      </c>
      <c r="D608" s="320">
        <f t="shared" ref="D608:E611" si="123">D609</f>
        <v>0</v>
      </c>
      <c r="E608" s="320">
        <f t="shared" si="123"/>
        <v>0</v>
      </c>
      <c r="F608" s="321" t="str">
        <f t="shared" si="104"/>
        <v>-</v>
      </c>
    </row>
    <row r="609" spans="1:6" s="148" customFormat="1" hidden="1" x14ac:dyDescent="0.25">
      <c r="A609" s="322" t="s">
        <v>314</v>
      </c>
      <c r="B609" s="315" t="s">
        <v>102</v>
      </c>
      <c r="C609" s="316" t="s">
        <v>636</v>
      </c>
      <c r="D609" s="320">
        <f t="shared" si="123"/>
        <v>0</v>
      </c>
      <c r="E609" s="320">
        <f t="shared" si="123"/>
        <v>0</v>
      </c>
      <c r="F609" s="321" t="str">
        <f t="shared" si="104"/>
        <v>-</v>
      </c>
    </row>
    <row r="610" spans="1:6" s="148" customFormat="1" ht="34.5" hidden="1" x14ac:dyDescent="0.25">
      <c r="A610" s="322" t="s">
        <v>134</v>
      </c>
      <c r="B610" s="315" t="s">
        <v>102</v>
      </c>
      <c r="C610" s="316" t="s">
        <v>637</v>
      </c>
      <c r="D610" s="320">
        <f t="shared" si="123"/>
        <v>0</v>
      </c>
      <c r="E610" s="320">
        <f t="shared" si="123"/>
        <v>0</v>
      </c>
      <c r="F610" s="321" t="str">
        <f t="shared" si="104"/>
        <v>-</v>
      </c>
    </row>
    <row r="611" spans="1:6" s="148" customFormat="1" hidden="1" x14ac:dyDescent="0.25">
      <c r="A611" s="322" t="s">
        <v>135</v>
      </c>
      <c r="B611" s="315" t="s">
        <v>102</v>
      </c>
      <c r="C611" s="316" t="s">
        <v>638</v>
      </c>
      <c r="D611" s="320">
        <f t="shared" si="123"/>
        <v>0</v>
      </c>
      <c r="E611" s="320">
        <f t="shared" si="123"/>
        <v>0</v>
      </c>
      <c r="F611" s="321" t="str">
        <f t="shared" si="104"/>
        <v>-</v>
      </c>
    </row>
    <row r="612" spans="1:6" s="148" customFormat="1" ht="34.5" hidden="1" x14ac:dyDescent="0.25">
      <c r="A612" s="322" t="s">
        <v>136</v>
      </c>
      <c r="B612" s="315" t="s">
        <v>102</v>
      </c>
      <c r="C612" s="316" t="s">
        <v>639</v>
      </c>
      <c r="D612" s="320"/>
      <c r="E612" s="324"/>
      <c r="F612" s="321" t="str">
        <f t="shared" si="104"/>
        <v>-</v>
      </c>
    </row>
    <row r="613" spans="1:6" s="87" customFormat="1" ht="45.75" hidden="1" x14ac:dyDescent="0.25">
      <c r="A613" s="175" t="s">
        <v>1371</v>
      </c>
      <c r="B613" s="176" t="s">
        <v>102</v>
      </c>
      <c r="C613" s="192" t="s">
        <v>640</v>
      </c>
      <c r="D613" s="193">
        <f>D618+D614</f>
        <v>0</v>
      </c>
      <c r="E613" s="193">
        <f>E618+E614</f>
        <v>0</v>
      </c>
      <c r="F613" s="196" t="str">
        <f t="shared" si="104"/>
        <v>-</v>
      </c>
    </row>
    <row r="614" spans="1:6" s="87" customFormat="1" ht="34.5" hidden="1" x14ac:dyDescent="0.25">
      <c r="A614" s="175" t="s">
        <v>641</v>
      </c>
      <c r="B614" s="176" t="s">
        <v>102</v>
      </c>
      <c r="C614" s="192" t="s">
        <v>1100</v>
      </c>
      <c r="D614" s="193">
        <f t="shared" ref="D614:E616" si="124">D615</f>
        <v>0</v>
      </c>
      <c r="E614" s="193">
        <f t="shared" si="124"/>
        <v>0</v>
      </c>
      <c r="F614" s="196" t="str">
        <f t="shared" ref="F614:F617" si="125">IF(OR(D614="-",E614=D614),"-",D614-IF(E614="-",0,E614))</f>
        <v>-</v>
      </c>
    </row>
    <row r="615" spans="1:6" s="87" customFormat="1" ht="23.25" hidden="1" x14ac:dyDescent="0.25">
      <c r="A615" s="175" t="s">
        <v>105</v>
      </c>
      <c r="B615" s="176" t="s">
        <v>102</v>
      </c>
      <c r="C615" s="192" t="s">
        <v>1099</v>
      </c>
      <c r="D615" s="193">
        <f t="shared" si="124"/>
        <v>0</v>
      </c>
      <c r="E615" s="193">
        <f t="shared" si="124"/>
        <v>0</v>
      </c>
      <c r="F615" s="196" t="str">
        <f t="shared" si="125"/>
        <v>-</v>
      </c>
    </row>
    <row r="616" spans="1:6" s="87" customFormat="1" ht="34.5" hidden="1" x14ac:dyDescent="0.25">
      <c r="A616" s="175" t="s">
        <v>1155</v>
      </c>
      <c r="B616" s="176" t="s">
        <v>102</v>
      </c>
      <c r="C616" s="192" t="s">
        <v>1098</v>
      </c>
      <c r="D616" s="193">
        <f t="shared" si="124"/>
        <v>0</v>
      </c>
      <c r="E616" s="193">
        <f t="shared" si="124"/>
        <v>0</v>
      </c>
      <c r="F616" s="196" t="str">
        <f t="shared" si="125"/>
        <v>-</v>
      </c>
    </row>
    <row r="617" spans="1:6" s="87" customFormat="1" ht="34.5" hidden="1" x14ac:dyDescent="0.25">
      <c r="A617" s="175" t="s">
        <v>662</v>
      </c>
      <c r="B617" s="176" t="s">
        <v>102</v>
      </c>
      <c r="C617" s="192" t="s">
        <v>1097</v>
      </c>
      <c r="D617" s="193">
        <v>0</v>
      </c>
      <c r="E617" s="194">
        <v>0</v>
      </c>
      <c r="F617" s="196" t="str">
        <f t="shared" si="125"/>
        <v>-</v>
      </c>
    </row>
    <row r="618" spans="1:6" s="148" customFormat="1" ht="34.5" hidden="1" x14ac:dyDescent="0.25">
      <c r="A618" s="322" t="s">
        <v>641</v>
      </c>
      <c r="B618" s="315" t="s">
        <v>102</v>
      </c>
      <c r="C618" s="316" t="s">
        <v>642</v>
      </c>
      <c r="D618" s="320">
        <f t="shared" ref="D618:E620" si="126">D619</f>
        <v>0</v>
      </c>
      <c r="E618" s="320">
        <f t="shared" si="126"/>
        <v>0</v>
      </c>
      <c r="F618" s="321" t="str">
        <f t="shared" si="104"/>
        <v>-</v>
      </c>
    </row>
    <row r="619" spans="1:6" s="148" customFormat="1" ht="23.25" hidden="1" x14ac:dyDescent="0.25">
      <c r="A619" s="322" t="s">
        <v>105</v>
      </c>
      <c r="B619" s="315" t="s">
        <v>102</v>
      </c>
      <c r="C619" s="316" t="s">
        <v>643</v>
      </c>
      <c r="D619" s="320">
        <f t="shared" si="126"/>
        <v>0</v>
      </c>
      <c r="E619" s="320">
        <f t="shared" si="126"/>
        <v>0</v>
      </c>
      <c r="F619" s="321" t="str">
        <f t="shared" si="104"/>
        <v>-</v>
      </c>
    </row>
    <row r="620" spans="1:6" s="148" customFormat="1" ht="23.25" hidden="1" x14ac:dyDescent="0.25">
      <c r="A620" s="322" t="s">
        <v>350</v>
      </c>
      <c r="B620" s="315" t="s">
        <v>102</v>
      </c>
      <c r="C620" s="316" t="s">
        <v>644</v>
      </c>
      <c r="D620" s="320">
        <f t="shared" si="126"/>
        <v>0</v>
      </c>
      <c r="E620" s="320">
        <f t="shared" si="126"/>
        <v>0</v>
      </c>
      <c r="F620" s="321" t="str">
        <f t="shared" si="104"/>
        <v>-</v>
      </c>
    </row>
    <row r="621" spans="1:6" s="148" customFormat="1" ht="34.5" hidden="1" x14ac:dyDescent="0.25">
      <c r="A621" s="322" t="s">
        <v>106</v>
      </c>
      <c r="B621" s="315" t="s">
        <v>102</v>
      </c>
      <c r="C621" s="316" t="s">
        <v>645</v>
      </c>
      <c r="D621" s="320"/>
      <c r="E621" s="324"/>
      <c r="F621" s="321" t="str">
        <f t="shared" si="104"/>
        <v>-</v>
      </c>
    </row>
    <row r="622" spans="1:6" s="94" customFormat="1" ht="34.5" x14ac:dyDescent="0.25">
      <c r="A622" s="92" t="s">
        <v>1031</v>
      </c>
      <c r="B622" s="93" t="s">
        <v>102</v>
      </c>
      <c r="C622" s="115" t="s">
        <v>646</v>
      </c>
      <c r="D622" s="88">
        <f>D623</f>
        <v>100000</v>
      </c>
      <c r="E622" s="88">
        <f>E623</f>
        <v>0</v>
      </c>
      <c r="F622" s="89">
        <f t="shared" si="104"/>
        <v>100000</v>
      </c>
    </row>
    <row r="623" spans="1:6" s="94" customFormat="1" ht="45.75" x14ac:dyDescent="0.25">
      <c r="A623" s="92" t="s">
        <v>233</v>
      </c>
      <c r="B623" s="93" t="s">
        <v>102</v>
      </c>
      <c r="C623" s="115" t="s">
        <v>647</v>
      </c>
      <c r="D623" s="88">
        <f>D624+D638+D652+D669</f>
        <v>100000</v>
      </c>
      <c r="E623" s="88">
        <f>E624+E638+E652+E669</f>
        <v>0</v>
      </c>
      <c r="F623" s="89">
        <f t="shared" si="104"/>
        <v>100000</v>
      </c>
    </row>
    <row r="624" spans="1:6" s="94" customFormat="1" x14ac:dyDescent="0.25">
      <c r="A624" s="92" t="s">
        <v>104</v>
      </c>
      <c r="B624" s="93" t="s">
        <v>102</v>
      </c>
      <c r="C624" s="115" t="s">
        <v>648</v>
      </c>
      <c r="D624" s="88">
        <f>D625+D634+D629</f>
        <v>100000</v>
      </c>
      <c r="E624" s="88">
        <f>E625+E634+E629</f>
        <v>0</v>
      </c>
      <c r="F624" s="89">
        <f t="shared" si="104"/>
        <v>100000</v>
      </c>
    </row>
    <row r="625" spans="1:6" s="4" customFormat="1" ht="23.25" hidden="1" x14ac:dyDescent="0.25">
      <c r="A625" s="95" t="s">
        <v>152</v>
      </c>
      <c r="B625" s="96" t="s">
        <v>102</v>
      </c>
      <c r="C625" s="117" t="s">
        <v>649</v>
      </c>
      <c r="D625" s="90">
        <f t="shared" ref="D625:E627" si="127">D626</f>
        <v>0</v>
      </c>
      <c r="E625" s="90">
        <f t="shared" si="127"/>
        <v>0</v>
      </c>
      <c r="F625" s="91" t="str">
        <f t="shared" si="104"/>
        <v>-</v>
      </c>
    </row>
    <row r="626" spans="1:6" s="4" customFormat="1" ht="23.25" hidden="1" x14ac:dyDescent="0.25">
      <c r="A626" s="95" t="s">
        <v>105</v>
      </c>
      <c r="B626" s="96" t="s">
        <v>102</v>
      </c>
      <c r="C626" s="117" t="s">
        <v>650</v>
      </c>
      <c r="D626" s="90">
        <f t="shared" si="127"/>
        <v>0</v>
      </c>
      <c r="E626" s="90">
        <f t="shared" si="127"/>
        <v>0</v>
      </c>
      <c r="F626" s="91" t="str">
        <f t="shared" si="104"/>
        <v>-</v>
      </c>
    </row>
    <row r="627" spans="1:6" s="4" customFormat="1" ht="34.5" hidden="1" x14ac:dyDescent="0.25">
      <c r="A627" s="95" t="s">
        <v>1155</v>
      </c>
      <c r="B627" s="96" t="s">
        <v>102</v>
      </c>
      <c r="C627" s="117" t="s">
        <v>651</v>
      </c>
      <c r="D627" s="90">
        <f t="shared" si="127"/>
        <v>0</v>
      </c>
      <c r="E627" s="90">
        <f t="shared" si="127"/>
        <v>0</v>
      </c>
      <c r="F627" s="91" t="str">
        <f t="shared" si="104"/>
        <v>-</v>
      </c>
    </row>
    <row r="628" spans="1:6" s="4" customFormat="1" hidden="1" x14ac:dyDescent="0.25">
      <c r="A628" s="95" t="s">
        <v>1271</v>
      </c>
      <c r="B628" s="96" t="s">
        <v>102</v>
      </c>
      <c r="C628" s="117" t="s">
        <v>652</v>
      </c>
      <c r="D628" s="90">
        <v>0</v>
      </c>
      <c r="E628" s="97">
        <v>0</v>
      </c>
      <c r="F628" s="91" t="str">
        <f t="shared" si="104"/>
        <v>-</v>
      </c>
    </row>
    <row r="629" spans="1:6" s="4" customFormat="1" hidden="1" x14ac:dyDescent="0.25">
      <c r="A629" s="100" t="s">
        <v>1030</v>
      </c>
      <c r="B629" s="96" t="s">
        <v>102</v>
      </c>
      <c r="C629" s="117" t="s">
        <v>967</v>
      </c>
      <c r="D629" s="90">
        <f t="shared" ref="D629:E630" si="128">D630</f>
        <v>0</v>
      </c>
      <c r="E629" s="90">
        <f t="shared" si="128"/>
        <v>0</v>
      </c>
      <c r="F629" s="91" t="str">
        <f t="shared" ref="F629:F633" si="129">IF(OR(D629="-",E629=D629),"-",D629-IF(E629="-",0,E629))</f>
        <v>-</v>
      </c>
    </row>
    <row r="630" spans="1:6" s="4" customFormat="1" ht="23.25" hidden="1" x14ac:dyDescent="0.25">
      <c r="A630" s="95" t="s">
        <v>105</v>
      </c>
      <c r="B630" s="96" t="s">
        <v>102</v>
      </c>
      <c r="C630" s="117" t="s">
        <v>968</v>
      </c>
      <c r="D630" s="90">
        <f t="shared" si="128"/>
        <v>0</v>
      </c>
      <c r="E630" s="90">
        <f t="shared" si="128"/>
        <v>0</v>
      </c>
      <c r="F630" s="91" t="str">
        <f t="shared" si="129"/>
        <v>-</v>
      </c>
    </row>
    <row r="631" spans="1:6" s="4" customFormat="1" ht="34.5" hidden="1" x14ac:dyDescent="0.25">
      <c r="A631" s="95" t="s">
        <v>1155</v>
      </c>
      <c r="B631" s="96" t="s">
        <v>102</v>
      </c>
      <c r="C631" s="117" t="s">
        <v>969</v>
      </c>
      <c r="D631" s="90">
        <f>D632+D633</f>
        <v>0</v>
      </c>
      <c r="E631" s="90">
        <f>E632+E633</f>
        <v>0</v>
      </c>
      <c r="F631" s="91" t="str">
        <f t="shared" si="129"/>
        <v>-</v>
      </c>
    </row>
    <row r="632" spans="1:6" s="4" customFormat="1" ht="34.5" hidden="1" x14ac:dyDescent="0.25">
      <c r="A632" s="95" t="s">
        <v>662</v>
      </c>
      <c r="B632" s="96" t="s">
        <v>102</v>
      </c>
      <c r="C632" s="117" t="s">
        <v>1048</v>
      </c>
      <c r="D632" s="90">
        <v>0</v>
      </c>
      <c r="E632" s="97"/>
      <c r="F632" s="91" t="str">
        <f t="shared" ref="F632" si="130">IF(OR(D632="-",E632=D632),"-",D632-IF(E632="-",0,E632))</f>
        <v>-</v>
      </c>
    </row>
    <row r="633" spans="1:6" s="4" customFormat="1" ht="34.5" hidden="1" x14ac:dyDescent="0.25">
      <c r="A633" s="95" t="s">
        <v>106</v>
      </c>
      <c r="B633" s="96" t="s">
        <v>102</v>
      </c>
      <c r="C633" s="117" t="s">
        <v>970</v>
      </c>
      <c r="D633" s="90">
        <v>0</v>
      </c>
      <c r="E633" s="97">
        <v>0</v>
      </c>
      <c r="F633" s="91" t="str">
        <f t="shared" si="129"/>
        <v>-</v>
      </c>
    </row>
    <row r="634" spans="1:6" s="4" customFormat="1" ht="20.25" customHeight="1" x14ac:dyDescent="0.25">
      <c r="A634" s="95" t="s">
        <v>163</v>
      </c>
      <c r="B634" s="96" t="s">
        <v>102</v>
      </c>
      <c r="C634" s="117" t="s">
        <v>653</v>
      </c>
      <c r="D634" s="90">
        <f t="shared" ref="D634:E636" si="131">D635</f>
        <v>100000</v>
      </c>
      <c r="E634" s="90">
        <f t="shared" si="131"/>
        <v>0</v>
      </c>
      <c r="F634" s="91">
        <f t="shared" si="104"/>
        <v>100000</v>
      </c>
    </row>
    <row r="635" spans="1:6" s="4" customFormat="1" ht="23.25" x14ac:dyDescent="0.25">
      <c r="A635" s="95" t="s">
        <v>105</v>
      </c>
      <c r="B635" s="96" t="s">
        <v>102</v>
      </c>
      <c r="C635" s="117" t="s">
        <v>654</v>
      </c>
      <c r="D635" s="90">
        <f t="shared" si="131"/>
        <v>100000</v>
      </c>
      <c r="E635" s="90">
        <f t="shared" si="131"/>
        <v>0</v>
      </c>
      <c r="F635" s="91">
        <f t="shared" si="104"/>
        <v>100000</v>
      </c>
    </row>
    <row r="636" spans="1:6" s="4" customFormat="1" ht="34.5" x14ac:dyDescent="0.25">
      <c r="A636" s="95" t="s">
        <v>1155</v>
      </c>
      <c r="B636" s="96" t="s">
        <v>102</v>
      </c>
      <c r="C636" s="117" t="s">
        <v>655</v>
      </c>
      <c r="D636" s="90">
        <f t="shared" si="131"/>
        <v>100000</v>
      </c>
      <c r="E636" s="90">
        <f t="shared" si="131"/>
        <v>0</v>
      </c>
      <c r="F636" s="91">
        <f t="shared" si="104"/>
        <v>100000</v>
      </c>
    </row>
    <row r="637" spans="1:6" s="4" customFormat="1" x14ac:dyDescent="0.25">
      <c r="A637" s="95" t="s">
        <v>1271</v>
      </c>
      <c r="B637" s="96" t="s">
        <v>102</v>
      </c>
      <c r="C637" s="117" t="s">
        <v>656</v>
      </c>
      <c r="D637" s="90">
        <v>100000</v>
      </c>
      <c r="E637" s="97">
        <v>0</v>
      </c>
      <c r="F637" s="91">
        <f t="shared" ref="F637:F751" si="132">IF(OR(D637="-",E637=D637),"-",D637-IF(E637="-",0,E637))</f>
        <v>100000</v>
      </c>
    </row>
    <row r="638" spans="1:6" s="94" customFormat="1" ht="45.75" hidden="1" x14ac:dyDescent="0.25">
      <c r="A638" s="281" t="s">
        <v>161</v>
      </c>
      <c r="B638" s="282" t="s">
        <v>102</v>
      </c>
      <c r="C638" s="283" t="s">
        <v>657</v>
      </c>
      <c r="D638" s="284">
        <f>D643+D639+D648</f>
        <v>0</v>
      </c>
      <c r="E638" s="284">
        <f>E643+E639+E648</f>
        <v>0</v>
      </c>
      <c r="F638" s="285" t="str">
        <f t="shared" si="132"/>
        <v>-</v>
      </c>
    </row>
    <row r="639" spans="1:6" s="241" customFormat="1" ht="45" hidden="1" x14ac:dyDescent="0.25">
      <c r="A639" s="296" t="s">
        <v>1142</v>
      </c>
      <c r="B639" s="282" t="s">
        <v>102</v>
      </c>
      <c r="C639" s="283" t="s">
        <v>1140</v>
      </c>
      <c r="D639" s="284">
        <f t="shared" ref="D639:E640" si="133">D640</f>
        <v>0</v>
      </c>
      <c r="E639" s="284">
        <f t="shared" si="133"/>
        <v>0</v>
      </c>
      <c r="F639" s="285" t="str">
        <f>IF(OR(D639="-",E639=D639),"-",D639-IF(E639="-",0,E639))</f>
        <v>-</v>
      </c>
    </row>
    <row r="640" spans="1:6" s="243" customFormat="1" ht="34.5" hidden="1" x14ac:dyDescent="0.25">
      <c r="A640" s="286" t="s">
        <v>134</v>
      </c>
      <c r="B640" s="287" t="s">
        <v>102</v>
      </c>
      <c r="C640" s="288" t="s">
        <v>1141</v>
      </c>
      <c r="D640" s="289">
        <f t="shared" si="133"/>
        <v>0</v>
      </c>
      <c r="E640" s="289">
        <f t="shared" si="133"/>
        <v>0</v>
      </c>
      <c r="F640" s="290" t="str">
        <f>IF(OR(D640="-",E640=D640),"-",D640-IF(E640="-",0,E640))</f>
        <v>-</v>
      </c>
    </row>
    <row r="641" spans="1:6" s="234" customFormat="1" hidden="1" x14ac:dyDescent="0.25">
      <c r="A641" s="286" t="s">
        <v>135</v>
      </c>
      <c r="B641" s="287" t="s">
        <v>102</v>
      </c>
      <c r="C641" s="292" t="s">
        <v>1143</v>
      </c>
      <c r="D641" s="289">
        <f>D642</f>
        <v>0</v>
      </c>
      <c r="E641" s="289">
        <f>E642</f>
        <v>0</v>
      </c>
      <c r="F641" s="290" t="str">
        <f>IF(OR(D641="-",E641=D641),"-",D641-IF(E641="-",0,E641))</f>
        <v>-</v>
      </c>
    </row>
    <row r="642" spans="1:6" s="234" customFormat="1" ht="34.5" hidden="1" x14ac:dyDescent="0.25">
      <c r="A642" s="286" t="s">
        <v>136</v>
      </c>
      <c r="B642" s="287" t="s">
        <v>102</v>
      </c>
      <c r="C642" s="292" t="s">
        <v>1144</v>
      </c>
      <c r="D642" s="289">
        <v>0</v>
      </c>
      <c r="E642" s="289">
        <v>0</v>
      </c>
      <c r="F642" s="290" t="str">
        <f>IF(OR(D642="-",E642=D642),"-",D642-IF(E642="-",0,E642))</f>
        <v>-</v>
      </c>
    </row>
    <row r="643" spans="1:6" s="234" customFormat="1" ht="23.25" hidden="1" x14ac:dyDescent="0.25">
      <c r="A643" s="286" t="s">
        <v>658</v>
      </c>
      <c r="B643" s="287" t="s">
        <v>102</v>
      </c>
      <c r="C643" s="288" t="s">
        <v>659</v>
      </c>
      <c r="D643" s="289">
        <f t="shared" ref="D643:E645" si="134">D644</f>
        <v>0</v>
      </c>
      <c r="E643" s="289">
        <f t="shared" si="134"/>
        <v>0</v>
      </c>
      <c r="F643" s="290" t="str">
        <f t="shared" si="132"/>
        <v>-</v>
      </c>
    </row>
    <row r="644" spans="1:6" s="234" customFormat="1" ht="23.25" hidden="1" x14ac:dyDescent="0.25">
      <c r="A644" s="286" t="s">
        <v>105</v>
      </c>
      <c r="B644" s="287" t="s">
        <v>102</v>
      </c>
      <c r="C644" s="288" t="s">
        <v>660</v>
      </c>
      <c r="D644" s="289">
        <f t="shared" si="134"/>
        <v>0</v>
      </c>
      <c r="E644" s="289">
        <f t="shared" si="134"/>
        <v>0</v>
      </c>
      <c r="F644" s="290" t="str">
        <f t="shared" si="132"/>
        <v>-</v>
      </c>
    </row>
    <row r="645" spans="1:6" s="234" customFormat="1" ht="34.5" hidden="1" x14ac:dyDescent="0.25">
      <c r="A645" s="286" t="s">
        <v>1155</v>
      </c>
      <c r="B645" s="287" t="s">
        <v>102</v>
      </c>
      <c r="C645" s="288" t="s">
        <v>661</v>
      </c>
      <c r="D645" s="289">
        <f t="shared" si="134"/>
        <v>0</v>
      </c>
      <c r="E645" s="289">
        <f t="shared" si="134"/>
        <v>0</v>
      </c>
      <c r="F645" s="290" t="str">
        <f t="shared" si="132"/>
        <v>-</v>
      </c>
    </row>
    <row r="646" spans="1:6" s="234" customFormat="1" ht="34.5" hidden="1" x14ac:dyDescent="0.25">
      <c r="A646" s="286" t="s">
        <v>662</v>
      </c>
      <c r="B646" s="287" t="s">
        <v>102</v>
      </c>
      <c r="C646" s="288" t="s">
        <v>663</v>
      </c>
      <c r="D646" s="289">
        <v>0</v>
      </c>
      <c r="E646" s="291">
        <v>0</v>
      </c>
      <c r="F646" s="290" t="str">
        <f t="shared" si="132"/>
        <v>-</v>
      </c>
    </row>
    <row r="647" spans="1:6" s="160" customFormat="1" hidden="1" x14ac:dyDescent="0.25">
      <c r="A647" s="296"/>
      <c r="B647" s="282" t="s">
        <v>102</v>
      </c>
      <c r="C647" s="283" t="s">
        <v>1276</v>
      </c>
      <c r="D647" s="284">
        <v>0</v>
      </c>
      <c r="E647" s="284">
        <f>E648</f>
        <v>0</v>
      </c>
      <c r="F647" s="285" t="str">
        <f>IF(OR(D647="-",E647=D647),"-",D647-IF(E647="-",0,E647))</f>
        <v>-</v>
      </c>
    </row>
    <row r="648" spans="1:6" s="4" customFormat="1" ht="34.5" hidden="1" x14ac:dyDescent="0.25">
      <c r="A648" s="281" t="s">
        <v>1292</v>
      </c>
      <c r="B648" s="282" t="s">
        <v>102</v>
      </c>
      <c r="C648" s="283" t="s">
        <v>1277</v>
      </c>
      <c r="D648" s="284">
        <f t="shared" ref="D648:E650" si="135">D649</f>
        <v>0</v>
      </c>
      <c r="E648" s="284">
        <f t="shared" si="135"/>
        <v>0</v>
      </c>
      <c r="F648" s="285" t="str">
        <f t="shared" ref="F648:F651" si="136">IF(OR(D648="-",E648=D648),"-",D648-IF(E648="-",0,E648))</f>
        <v>-</v>
      </c>
    </row>
    <row r="649" spans="1:6" s="4" customFormat="1" ht="23.25" hidden="1" x14ac:dyDescent="0.25">
      <c r="A649" s="286" t="s">
        <v>105</v>
      </c>
      <c r="B649" s="287" t="s">
        <v>102</v>
      </c>
      <c r="C649" s="288" t="s">
        <v>1278</v>
      </c>
      <c r="D649" s="289">
        <f t="shared" si="135"/>
        <v>0</v>
      </c>
      <c r="E649" s="289">
        <f t="shared" si="135"/>
        <v>0</v>
      </c>
      <c r="F649" s="290" t="str">
        <f t="shared" si="136"/>
        <v>-</v>
      </c>
    </row>
    <row r="650" spans="1:6" s="4" customFormat="1" ht="34.5" hidden="1" x14ac:dyDescent="0.25">
      <c r="A650" s="286" t="s">
        <v>1155</v>
      </c>
      <c r="B650" s="287" t="s">
        <v>102</v>
      </c>
      <c r="C650" s="288" t="s">
        <v>1279</v>
      </c>
      <c r="D650" s="289">
        <f t="shared" si="135"/>
        <v>0</v>
      </c>
      <c r="E650" s="289">
        <f t="shared" si="135"/>
        <v>0</v>
      </c>
      <c r="F650" s="290" t="str">
        <f t="shared" si="136"/>
        <v>-</v>
      </c>
    </row>
    <row r="651" spans="1:6" s="4" customFormat="1" ht="34.5" hidden="1" x14ac:dyDescent="0.25">
      <c r="A651" s="286" t="s">
        <v>662</v>
      </c>
      <c r="B651" s="287" t="s">
        <v>102</v>
      </c>
      <c r="C651" s="288" t="s">
        <v>1280</v>
      </c>
      <c r="D651" s="289">
        <v>0</v>
      </c>
      <c r="E651" s="291">
        <v>0</v>
      </c>
      <c r="F651" s="290" t="str">
        <f t="shared" si="136"/>
        <v>-</v>
      </c>
    </row>
    <row r="652" spans="1:6" s="4" customFormat="1" ht="34.5" hidden="1" x14ac:dyDescent="0.25">
      <c r="A652" s="281" t="s">
        <v>610</v>
      </c>
      <c r="B652" s="282" t="s">
        <v>102</v>
      </c>
      <c r="C652" s="283" t="s">
        <v>664</v>
      </c>
      <c r="D652" s="284">
        <f>D661+D653+D665+D657</f>
        <v>0</v>
      </c>
      <c r="E652" s="284">
        <f>E661+E653+E665+E657</f>
        <v>0</v>
      </c>
      <c r="F652" s="285" t="str">
        <f t="shared" si="132"/>
        <v>-</v>
      </c>
    </row>
    <row r="653" spans="1:6" s="153" customFormat="1" hidden="1" x14ac:dyDescent="0.25">
      <c r="A653" s="297" t="s">
        <v>1032</v>
      </c>
      <c r="B653" s="287" t="s">
        <v>102</v>
      </c>
      <c r="C653" s="288" t="s">
        <v>971</v>
      </c>
      <c r="D653" s="289">
        <f t="shared" ref="D653:E655" si="137">D654</f>
        <v>0</v>
      </c>
      <c r="E653" s="289">
        <f t="shared" si="137"/>
        <v>0</v>
      </c>
      <c r="F653" s="290" t="str">
        <f t="shared" ref="F653:F660" si="138">IF(OR(D653="-",E653=D653),"-",D653-IF(E653="-",0,E653))</f>
        <v>-</v>
      </c>
    </row>
    <row r="654" spans="1:6" s="153" customFormat="1" ht="37.5" hidden="1" customHeight="1" x14ac:dyDescent="0.25">
      <c r="A654" s="286" t="s">
        <v>134</v>
      </c>
      <c r="B654" s="287" t="s">
        <v>102</v>
      </c>
      <c r="C654" s="288" t="s">
        <v>972</v>
      </c>
      <c r="D654" s="289">
        <f t="shared" si="137"/>
        <v>0</v>
      </c>
      <c r="E654" s="289">
        <f t="shared" si="137"/>
        <v>0</v>
      </c>
      <c r="F654" s="290" t="str">
        <f t="shared" si="138"/>
        <v>-</v>
      </c>
    </row>
    <row r="655" spans="1:6" s="153" customFormat="1" hidden="1" x14ac:dyDescent="0.25">
      <c r="A655" s="286" t="s">
        <v>135</v>
      </c>
      <c r="B655" s="287" t="s">
        <v>102</v>
      </c>
      <c r="C655" s="288" t="s">
        <v>973</v>
      </c>
      <c r="D655" s="289">
        <f t="shared" si="137"/>
        <v>0</v>
      </c>
      <c r="E655" s="289">
        <f t="shared" si="137"/>
        <v>0</v>
      </c>
      <c r="F655" s="290" t="str">
        <f t="shared" si="138"/>
        <v>-</v>
      </c>
    </row>
    <row r="656" spans="1:6" s="153" customFormat="1" ht="38.25" hidden="1" customHeight="1" x14ac:dyDescent="0.25">
      <c r="A656" s="286" t="s">
        <v>136</v>
      </c>
      <c r="B656" s="287" t="s">
        <v>102</v>
      </c>
      <c r="C656" s="288" t="s">
        <v>974</v>
      </c>
      <c r="D656" s="289">
        <v>0</v>
      </c>
      <c r="E656" s="291"/>
      <c r="F656" s="290" t="str">
        <f t="shared" si="138"/>
        <v>-</v>
      </c>
    </row>
    <row r="657" spans="1:6" s="4" customFormat="1" ht="23.25" hidden="1" x14ac:dyDescent="0.25">
      <c r="A657" s="286" t="s">
        <v>1105</v>
      </c>
      <c r="B657" s="287" t="s">
        <v>102</v>
      </c>
      <c r="C657" s="288" t="s">
        <v>1104</v>
      </c>
      <c r="D657" s="289">
        <f t="shared" ref="D657:E658" si="139">D658</f>
        <v>0</v>
      </c>
      <c r="E657" s="289">
        <f t="shared" si="139"/>
        <v>0</v>
      </c>
      <c r="F657" s="290" t="str">
        <f t="shared" si="138"/>
        <v>-</v>
      </c>
    </row>
    <row r="658" spans="1:6" s="4" customFormat="1" ht="34.5" hidden="1" x14ac:dyDescent="0.25">
      <c r="A658" s="286" t="s">
        <v>134</v>
      </c>
      <c r="B658" s="287" t="s">
        <v>102</v>
      </c>
      <c r="C658" s="288" t="s">
        <v>1103</v>
      </c>
      <c r="D658" s="289">
        <f t="shared" si="139"/>
        <v>0</v>
      </c>
      <c r="E658" s="289">
        <f t="shared" si="139"/>
        <v>0</v>
      </c>
      <c r="F658" s="290" t="str">
        <f t="shared" si="138"/>
        <v>-</v>
      </c>
    </row>
    <row r="659" spans="1:6" s="4" customFormat="1" hidden="1" x14ac:dyDescent="0.25">
      <c r="A659" s="286" t="s">
        <v>135</v>
      </c>
      <c r="B659" s="287" t="s">
        <v>102</v>
      </c>
      <c r="C659" s="288" t="s">
        <v>1102</v>
      </c>
      <c r="D659" s="289">
        <f>D660</f>
        <v>0</v>
      </c>
      <c r="E659" s="289">
        <f>E660</f>
        <v>0</v>
      </c>
      <c r="F659" s="290" t="str">
        <f t="shared" si="138"/>
        <v>-</v>
      </c>
    </row>
    <row r="660" spans="1:6" s="4" customFormat="1" ht="34.5" hidden="1" x14ac:dyDescent="0.25">
      <c r="A660" s="286" t="s">
        <v>136</v>
      </c>
      <c r="B660" s="287" t="s">
        <v>102</v>
      </c>
      <c r="C660" s="288" t="s">
        <v>1101</v>
      </c>
      <c r="D660" s="289">
        <v>0</v>
      </c>
      <c r="E660" s="291">
        <v>0</v>
      </c>
      <c r="F660" s="290" t="str">
        <f t="shared" si="138"/>
        <v>-</v>
      </c>
    </row>
    <row r="661" spans="1:6" s="87" customFormat="1" hidden="1" x14ac:dyDescent="0.25">
      <c r="A661" s="286" t="s">
        <v>49</v>
      </c>
      <c r="B661" s="287" t="s">
        <v>102</v>
      </c>
      <c r="C661" s="288" t="s">
        <v>975</v>
      </c>
      <c r="D661" s="289">
        <f t="shared" ref="D661:E663" si="140">D662</f>
        <v>0</v>
      </c>
      <c r="E661" s="289">
        <f t="shared" si="140"/>
        <v>0</v>
      </c>
      <c r="F661" s="290" t="str">
        <f t="shared" si="132"/>
        <v>-</v>
      </c>
    </row>
    <row r="662" spans="1:6" s="87" customFormat="1" ht="39.75" hidden="1" customHeight="1" x14ac:dyDescent="0.25">
      <c r="A662" s="286" t="s">
        <v>134</v>
      </c>
      <c r="B662" s="287" t="s">
        <v>102</v>
      </c>
      <c r="C662" s="288" t="s">
        <v>665</v>
      </c>
      <c r="D662" s="289">
        <f t="shared" si="140"/>
        <v>0</v>
      </c>
      <c r="E662" s="289">
        <f t="shared" si="140"/>
        <v>0</v>
      </c>
      <c r="F662" s="290" t="str">
        <f t="shared" si="132"/>
        <v>-</v>
      </c>
    </row>
    <row r="663" spans="1:6" s="87" customFormat="1" hidden="1" x14ac:dyDescent="0.25">
      <c r="A663" s="286" t="s">
        <v>135</v>
      </c>
      <c r="B663" s="287" t="s">
        <v>102</v>
      </c>
      <c r="C663" s="288" t="s">
        <v>666</v>
      </c>
      <c r="D663" s="289">
        <f t="shared" si="140"/>
        <v>0</v>
      </c>
      <c r="E663" s="289">
        <f t="shared" si="140"/>
        <v>0</v>
      </c>
      <c r="F663" s="290" t="str">
        <f t="shared" si="132"/>
        <v>-</v>
      </c>
    </row>
    <row r="664" spans="1:6" s="87" customFormat="1" ht="38.25" hidden="1" customHeight="1" x14ac:dyDescent="0.25">
      <c r="A664" s="286" t="s">
        <v>136</v>
      </c>
      <c r="B664" s="287" t="s">
        <v>102</v>
      </c>
      <c r="C664" s="288" t="s">
        <v>667</v>
      </c>
      <c r="D664" s="289"/>
      <c r="E664" s="291"/>
      <c r="F664" s="290" t="str">
        <f t="shared" si="132"/>
        <v>-</v>
      </c>
    </row>
    <row r="665" spans="1:6" s="87" customFormat="1" hidden="1" x14ac:dyDescent="0.25">
      <c r="A665" s="286" t="s">
        <v>50</v>
      </c>
      <c r="B665" s="287" t="s">
        <v>102</v>
      </c>
      <c r="C665" s="288" t="s">
        <v>668</v>
      </c>
      <c r="D665" s="289">
        <f t="shared" ref="D665:E667" si="141">D666</f>
        <v>0</v>
      </c>
      <c r="E665" s="289">
        <f t="shared" si="141"/>
        <v>0</v>
      </c>
      <c r="F665" s="290" t="str">
        <f t="shared" si="132"/>
        <v>-</v>
      </c>
    </row>
    <row r="666" spans="1:6" s="87" customFormat="1" ht="34.5" hidden="1" x14ac:dyDescent="0.25">
      <c r="A666" s="286" t="s">
        <v>134</v>
      </c>
      <c r="B666" s="287" t="s">
        <v>102</v>
      </c>
      <c r="C666" s="288" t="s">
        <v>669</v>
      </c>
      <c r="D666" s="289">
        <f t="shared" si="141"/>
        <v>0</v>
      </c>
      <c r="E666" s="289">
        <f t="shared" si="141"/>
        <v>0</v>
      </c>
      <c r="F666" s="290" t="str">
        <f t="shared" si="132"/>
        <v>-</v>
      </c>
    </row>
    <row r="667" spans="1:6" s="87" customFormat="1" hidden="1" x14ac:dyDescent="0.25">
      <c r="A667" s="286" t="s">
        <v>135</v>
      </c>
      <c r="B667" s="287" t="s">
        <v>102</v>
      </c>
      <c r="C667" s="288" t="s">
        <v>670</v>
      </c>
      <c r="D667" s="289">
        <f t="shared" si="141"/>
        <v>0</v>
      </c>
      <c r="E667" s="289">
        <f t="shared" si="141"/>
        <v>0</v>
      </c>
      <c r="F667" s="290" t="str">
        <f t="shared" si="132"/>
        <v>-</v>
      </c>
    </row>
    <row r="668" spans="1:6" s="87" customFormat="1" ht="34.5" hidden="1" x14ac:dyDescent="0.25">
      <c r="A668" s="286" t="s">
        <v>136</v>
      </c>
      <c r="B668" s="287" t="s">
        <v>102</v>
      </c>
      <c r="C668" s="288" t="s">
        <v>671</v>
      </c>
      <c r="D668" s="289"/>
      <c r="E668" s="291"/>
      <c r="F668" s="290" t="str">
        <f t="shared" si="132"/>
        <v>-</v>
      </c>
    </row>
    <row r="669" spans="1:6" s="4" customFormat="1" ht="45.75" hidden="1" x14ac:dyDescent="0.25">
      <c r="A669" s="281" t="s">
        <v>246</v>
      </c>
      <c r="B669" s="282" t="s">
        <v>102</v>
      </c>
      <c r="C669" s="283" t="s">
        <v>672</v>
      </c>
      <c r="D669" s="284">
        <f>D674+D670</f>
        <v>0</v>
      </c>
      <c r="E669" s="284">
        <f>E674+E670</f>
        <v>0</v>
      </c>
      <c r="F669" s="285" t="str">
        <f t="shared" si="132"/>
        <v>-</v>
      </c>
    </row>
    <row r="670" spans="1:6" s="4" customFormat="1" ht="33.75" hidden="1" x14ac:dyDescent="0.25">
      <c r="A670" s="295" t="s">
        <v>1161</v>
      </c>
      <c r="B670" s="287" t="s">
        <v>102</v>
      </c>
      <c r="C670" s="288" t="s">
        <v>1157</v>
      </c>
      <c r="D670" s="289">
        <f t="shared" ref="D670:E672" si="142">D671</f>
        <v>0</v>
      </c>
      <c r="E670" s="289">
        <f t="shared" si="142"/>
        <v>0</v>
      </c>
      <c r="F670" s="290" t="str">
        <f t="shared" ref="F670:F673" si="143">IF(OR(D670="-",E670=D670),"-",D670-IF(E670="-",0,E670))</f>
        <v>-</v>
      </c>
    </row>
    <row r="671" spans="1:6" s="4" customFormat="1" ht="33.75" hidden="1" x14ac:dyDescent="0.25">
      <c r="A671" s="297" t="s">
        <v>134</v>
      </c>
      <c r="B671" s="287" t="s">
        <v>102</v>
      </c>
      <c r="C671" s="288" t="s">
        <v>1158</v>
      </c>
      <c r="D671" s="289">
        <f t="shared" si="142"/>
        <v>0</v>
      </c>
      <c r="E671" s="289">
        <f t="shared" si="142"/>
        <v>0</v>
      </c>
      <c r="F671" s="290" t="str">
        <f t="shared" si="143"/>
        <v>-</v>
      </c>
    </row>
    <row r="672" spans="1:6" s="4" customFormat="1" hidden="1" x14ac:dyDescent="0.25">
      <c r="A672" s="297" t="s">
        <v>135</v>
      </c>
      <c r="B672" s="287" t="s">
        <v>102</v>
      </c>
      <c r="C672" s="288" t="s">
        <v>1159</v>
      </c>
      <c r="D672" s="289">
        <f>D673</f>
        <v>0</v>
      </c>
      <c r="E672" s="289">
        <f t="shared" si="142"/>
        <v>0</v>
      </c>
      <c r="F672" s="290" t="str">
        <f t="shared" si="143"/>
        <v>-</v>
      </c>
    </row>
    <row r="673" spans="1:6" s="4" customFormat="1" ht="34.5" hidden="1" x14ac:dyDescent="0.25">
      <c r="A673" s="286" t="s">
        <v>136</v>
      </c>
      <c r="B673" s="287" t="s">
        <v>102</v>
      </c>
      <c r="C673" s="288" t="s">
        <v>1160</v>
      </c>
      <c r="D673" s="289">
        <v>0</v>
      </c>
      <c r="E673" s="291">
        <v>0</v>
      </c>
      <c r="F673" s="290" t="str">
        <f t="shared" si="143"/>
        <v>-</v>
      </c>
    </row>
    <row r="674" spans="1:6" s="4" customFormat="1" ht="34.5" hidden="1" x14ac:dyDescent="0.25">
      <c r="A674" s="286" t="s">
        <v>673</v>
      </c>
      <c r="B674" s="287" t="s">
        <v>102</v>
      </c>
      <c r="C674" s="288" t="s">
        <v>674</v>
      </c>
      <c r="D674" s="289">
        <f>D675+D678</f>
        <v>0</v>
      </c>
      <c r="E674" s="289">
        <f>E678</f>
        <v>0</v>
      </c>
      <c r="F674" s="290" t="str">
        <f t="shared" si="132"/>
        <v>-</v>
      </c>
    </row>
    <row r="675" spans="1:6" s="148" customFormat="1" ht="33.75" hidden="1" x14ac:dyDescent="0.25">
      <c r="A675" s="297" t="s">
        <v>134</v>
      </c>
      <c r="B675" s="287" t="s">
        <v>102</v>
      </c>
      <c r="C675" s="288" t="s">
        <v>1223</v>
      </c>
      <c r="D675" s="289">
        <f t="shared" ref="D675:E676" si="144">D676</f>
        <v>0</v>
      </c>
      <c r="E675" s="289">
        <f t="shared" si="144"/>
        <v>0</v>
      </c>
      <c r="F675" s="290" t="str">
        <f t="shared" si="132"/>
        <v>-</v>
      </c>
    </row>
    <row r="676" spans="1:6" s="148" customFormat="1" hidden="1" x14ac:dyDescent="0.25">
      <c r="A676" s="297" t="s">
        <v>135</v>
      </c>
      <c r="B676" s="287" t="s">
        <v>102</v>
      </c>
      <c r="C676" s="288" t="s">
        <v>1224</v>
      </c>
      <c r="D676" s="289">
        <f t="shared" si="144"/>
        <v>0</v>
      </c>
      <c r="E676" s="289">
        <f t="shared" si="144"/>
        <v>0</v>
      </c>
      <c r="F676" s="290" t="str">
        <f t="shared" si="132"/>
        <v>-</v>
      </c>
    </row>
    <row r="677" spans="1:6" s="148" customFormat="1" ht="34.5" hidden="1" x14ac:dyDescent="0.25">
      <c r="A677" s="286" t="s">
        <v>136</v>
      </c>
      <c r="B677" s="287" t="s">
        <v>102</v>
      </c>
      <c r="C677" s="288" t="s">
        <v>1246</v>
      </c>
      <c r="D677" s="289">
        <v>0</v>
      </c>
      <c r="E677" s="291"/>
      <c r="F677" s="290" t="str">
        <f t="shared" si="132"/>
        <v>-</v>
      </c>
    </row>
    <row r="678" spans="1:6" s="4" customFormat="1" ht="23.25" hidden="1" x14ac:dyDescent="0.25">
      <c r="A678" s="286" t="s">
        <v>105</v>
      </c>
      <c r="B678" s="287" t="s">
        <v>102</v>
      </c>
      <c r="C678" s="288" t="s">
        <v>675</v>
      </c>
      <c r="D678" s="289">
        <f t="shared" ref="D678:E679" si="145">D679</f>
        <v>0</v>
      </c>
      <c r="E678" s="289">
        <f t="shared" si="145"/>
        <v>0</v>
      </c>
      <c r="F678" s="290" t="str">
        <f t="shared" si="132"/>
        <v>-</v>
      </c>
    </row>
    <row r="679" spans="1:6" s="4" customFormat="1" ht="34.5" hidden="1" x14ac:dyDescent="0.25">
      <c r="A679" s="286" t="s">
        <v>1155</v>
      </c>
      <c r="B679" s="287" t="s">
        <v>102</v>
      </c>
      <c r="C679" s="288" t="s">
        <v>676</v>
      </c>
      <c r="D679" s="289">
        <f t="shared" si="145"/>
        <v>0</v>
      </c>
      <c r="E679" s="289">
        <f t="shared" si="145"/>
        <v>0</v>
      </c>
      <c r="F679" s="290" t="str">
        <f t="shared" si="132"/>
        <v>-</v>
      </c>
    </row>
    <row r="680" spans="1:6" s="4" customFormat="1" ht="34.5" hidden="1" x14ac:dyDescent="0.25">
      <c r="A680" s="286" t="s">
        <v>662</v>
      </c>
      <c r="B680" s="287" t="s">
        <v>102</v>
      </c>
      <c r="C680" s="288" t="s">
        <v>677</v>
      </c>
      <c r="D680" s="289">
        <v>0</v>
      </c>
      <c r="E680" s="291">
        <v>0</v>
      </c>
      <c r="F680" s="290" t="str">
        <f t="shared" si="132"/>
        <v>-</v>
      </c>
    </row>
    <row r="681" spans="1:6" s="94" customFormat="1" ht="23.25" x14ac:dyDescent="0.25">
      <c r="A681" s="92" t="s">
        <v>957</v>
      </c>
      <c r="B681" s="93" t="s">
        <v>102</v>
      </c>
      <c r="C681" s="115" t="s">
        <v>678</v>
      </c>
      <c r="D681" s="88">
        <f>D682</f>
        <v>881900</v>
      </c>
      <c r="E681" s="88">
        <f>E682</f>
        <v>603836.69999999995</v>
      </c>
      <c r="F681" s="89">
        <f t="shared" si="132"/>
        <v>278063.30000000005</v>
      </c>
    </row>
    <row r="682" spans="1:6" s="94" customFormat="1" ht="23.25" x14ac:dyDescent="0.25">
      <c r="A682" s="92" t="s">
        <v>234</v>
      </c>
      <c r="B682" s="93" t="s">
        <v>102</v>
      </c>
      <c r="C682" s="115" t="s">
        <v>679</v>
      </c>
      <c r="D682" s="88">
        <f>D683+D702+D697+D707</f>
        <v>881900</v>
      </c>
      <c r="E682" s="88">
        <f>E683+E702+E697+E707</f>
        <v>603836.69999999995</v>
      </c>
      <c r="F682" s="89">
        <f t="shared" si="132"/>
        <v>278063.30000000005</v>
      </c>
    </row>
    <row r="683" spans="1:6" s="94" customFormat="1" x14ac:dyDescent="0.25">
      <c r="A683" s="92" t="s">
        <v>104</v>
      </c>
      <c r="B683" s="93" t="s">
        <v>102</v>
      </c>
      <c r="C683" s="115" t="s">
        <v>680</v>
      </c>
      <c r="D683" s="88">
        <f>D688+D684</f>
        <v>253000</v>
      </c>
      <c r="E683" s="88">
        <f>E688+E684</f>
        <v>0</v>
      </c>
      <c r="F683" s="89">
        <f>IF(OR(D683="-",E683=D683),"-",D683-IF(E683="-",0,E683))</f>
        <v>253000</v>
      </c>
    </row>
    <row r="684" spans="1:6" s="87" customFormat="1" ht="16.5" hidden="1" customHeight="1" x14ac:dyDescent="0.25">
      <c r="A684" s="175" t="s">
        <v>681</v>
      </c>
      <c r="B684" s="176" t="s">
        <v>102</v>
      </c>
      <c r="C684" s="192" t="s">
        <v>1459</v>
      </c>
      <c r="D684" s="193">
        <f t="shared" ref="D684:E686" si="146">D685</f>
        <v>0</v>
      </c>
      <c r="E684" s="193">
        <f t="shared" si="146"/>
        <v>0</v>
      </c>
      <c r="F684" s="196" t="str">
        <f t="shared" ref="F684:F687" si="147">IF(OR(D684="-",E684=D684),"-",D684-IF(E684="-",0,E684))</f>
        <v>-</v>
      </c>
    </row>
    <row r="685" spans="1:6" s="87" customFormat="1" ht="23.25" hidden="1" x14ac:dyDescent="0.25">
      <c r="A685" s="175" t="s">
        <v>105</v>
      </c>
      <c r="B685" s="176" t="s">
        <v>102</v>
      </c>
      <c r="C685" s="192" t="s">
        <v>1460</v>
      </c>
      <c r="D685" s="193">
        <f t="shared" si="146"/>
        <v>0</v>
      </c>
      <c r="E685" s="193">
        <f t="shared" si="146"/>
        <v>0</v>
      </c>
      <c r="F685" s="196" t="str">
        <f t="shared" si="147"/>
        <v>-</v>
      </c>
    </row>
    <row r="686" spans="1:6" s="87" customFormat="1" ht="27.75" hidden="1" customHeight="1" x14ac:dyDescent="0.25">
      <c r="A686" s="175" t="s">
        <v>1155</v>
      </c>
      <c r="B686" s="176" t="s">
        <v>102</v>
      </c>
      <c r="C686" s="192" t="s">
        <v>1461</v>
      </c>
      <c r="D686" s="193">
        <f t="shared" si="146"/>
        <v>0</v>
      </c>
      <c r="E686" s="193">
        <f t="shared" si="146"/>
        <v>0</v>
      </c>
      <c r="F686" s="196" t="str">
        <f t="shared" si="147"/>
        <v>-</v>
      </c>
    </row>
    <row r="687" spans="1:6" s="87" customFormat="1" hidden="1" x14ac:dyDescent="0.25">
      <c r="A687" s="175" t="s">
        <v>1271</v>
      </c>
      <c r="B687" s="176" t="s">
        <v>102</v>
      </c>
      <c r="C687" s="192" t="s">
        <v>1462</v>
      </c>
      <c r="D687" s="193">
        <v>0</v>
      </c>
      <c r="E687" s="194">
        <v>0</v>
      </c>
      <c r="F687" s="196" t="str">
        <f t="shared" si="147"/>
        <v>-</v>
      </c>
    </row>
    <row r="688" spans="1:6" s="4" customFormat="1" ht="16.5" customHeight="1" x14ac:dyDescent="0.25">
      <c r="A688" s="95" t="s">
        <v>681</v>
      </c>
      <c r="B688" s="96" t="s">
        <v>102</v>
      </c>
      <c r="C688" s="117" t="s">
        <v>682</v>
      </c>
      <c r="D688" s="90">
        <f>D689+D692</f>
        <v>253000</v>
      </c>
      <c r="E688" s="90">
        <f>E689+E692</f>
        <v>0</v>
      </c>
      <c r="F688" s="91">
        <f t="shared" si="132"/>
        <v>253000</v>
      </c>
    </row>
    <row r="689" spans="1:36" s="4" customFormat="1" ht="23.25" x14ac:dyDescent="0.25">
      <c r="A689" s="95" t="s">
        <v>105</v>
      </c>
      <c r="B689" s="96" t="s">
        <v>102</v>
      </c>
      <c r="C689" s="117" t="s">
        <v>683</v>
      </c>
      <c r="D689" s="90">
        <f t="shared" ref="D689:E690" si="148">D690</f>
        <v>223000</v>
      </c>
      <c r="E689" s="90">
        <f t="shared" si="148"/>
        <v>0</v>
      </c>
      <c r="F689" s="91">
        <f t="shared" si="132"/>
        <v>223000</v>
      </c>
    </row>
    <row r="690" spans="1:36" s="4" customFormat="1" ht="27.75" customHeight="1" x14ac:dyDescent="0.25">
      <c r="A690" s="95" t="s">
        <v>1155</v>
      </c>
      <c r="B690" s="96" t="s">
        <v>102</v>
      </c>
      <c r="C690" s="117" t="s">
        <v>684</v>
      </c>
      <c r="D690" s="90">
        <f t="shared" si="148"/>
        <v>223000</v>
      </c>
      <c r="E690" s="90">
        <f t="shared" si="148"/>
        <v>0</v>
      </c>
      <c r="F690" s="91">
        <f t="shared" si="132"/>
        <v>223000</v>
      </c>
    </row>
    <row r="691" spans="1:36" s="4" customFormat="1" x14ac:dyDescent="0.25">
      <c r="A691" s="95" t="s">
        <v>1271</v>
      </c>
      <c r="B691" s="96" t="s">
        <v>102</v>
      </c>
      <c r="C691" s="117" t="s">
        <v>685</v>
      </c>
      <c r="D691" s="90">
        <v>223000</v>
      </c>
      <c r="E691" s="97">
        <v>0</v>
      </c>
      <c r="F691" s="91">
        <f t="shared" si="132"/>
        <v>223000</v>
      </c>
    </row>
    <row r="692" spans="1:36" x14ac:dyDescent="0.25">
      <c r="A692" s="95" t="s">
        <v>112</v>
      </c>
      <c r="B692" s="96" t="s">
        <v>102</v>
      </c>
      <c r="C692" s="117" t="s">
        <v>1501</v>
      </c>
      <c r="D692" s="90">
        <f>D693+D695</f>
        <v>30000</v>
      </c>
      <c r="E692" s="90">
        <f>E693+E695</f>
        <v>0</v>
      </c>
      <c r="F692" s="91">
        <f t="shared" si="132"/>
        <v>30000</v>
      </c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</row>
    <row r="693" spans="1:36" s="87" customFormat="1" ht="13.5" hidden="1" customHeight="1" x14ac:dyDescent="0.25">
      <c r="A693" s="175" t="s">
        <v>248</v>
      </c>
      <c r="B693" s="176" t="s">
        <v>102</v>
      </c>
      <c r="C693" s="117" t="s">
        <v>1496</v>
      </c>
      <c r="D693" s="193">
        <f>D694</f>
        <v>0</v>
      </c>
      <c r="E693" s="193">
        <f>E694</f>
        <v>0</v>
      </c>
      <c r="F693" s="196" t="str">
        <f t="shared" si="132"/>
        <v>-</v>
      </c>
    </row>
    <row r="694" spans="1:36" s="87" customFormat="1" ht="25.5" hidden="1" customHeight="1" x14ac:dyDescent="0.25">
      <c r="A694" s="175" t="s">
        <v>1411</v>
      </c>
      <c r="B694" s="176" t="s">
        <v>102</v>
      </c>
      <c r="C694" s="117" t="s">
        <v>1497</v>
      </c>
      <c r="D694" s="193">
        <v>0</v>
      </c>
      <c r="E694" s="193">
        <v>0</v>
      </c>
      <c r="F694" s="196" t="str">
        <f t="shared" si="132"/>
        <v>-</v>
      </c>
    </row>
    <row r="695" spans="1:36" x14ac:dyDescent="0.25">
      <c r="A695" s="95" t="s">
        <v>113</v>
      </c>
      <c r="B695" s="96" t="s">
        <v>102</v>
      </c>
      <c r="C695" s="117" t="s">
        <v>1502</v>
      </c>
      <c r="D695" s="90">
        <f>D697+D696</f>
        <v>30000</v>
      </c>
      <c r="E695" s="90">
        <f>E697+E696</f>
        <v>0</v>
      </c>
      <c r="F695" s="91">
        <f t="shared" si="132"/>
        <v>30000</v>
      </c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</row>
    <row r="696" spans="1:36" ht="22.5" x14ac:dyDescent="0.25">
      <c r="A696" s="43" t="s">
        <v>1514</v>
      </c>
      <c r="B696" s="96" t="s">
        <v>102</v>
      </c>
      <c r="C696" s="117" t="s">
        <v>1503</v>
      </c>
      <c r="D696" s="90">
        <v>30000</v>
      </c>
      <c r="E696" s="97">
        <v>0</v>
      </c>
      <c r="F696" s="91">
        <f t="shared" si="132"/>
        <v>30000</v>
      </c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</row>
    <row r="697" spans="1:36" s="241" customFormat="1" ht="45.75" hidden="1" x14ac:dyDescent="0.25">
      <c r="A697" s="229" t="s">
        <v>161</v>
      </c>
      <c r="B697" s="230" t="s">
        <v>102</v>
      </c>
      <c r="C697" s="231" t="s">
        <v>1317</v>
      </c>
      <c r="D697" s="232">
        <f>D698</f>
        <v>0</v>
      </c>
      <c r="E697" s="232">
        <f>E698</f>
        <v>0</v>
      </c>
      <c r="F697" s="233" t="str">
        <f t="shared" ref="F697" si="149">IF(OR(D697="-",E697=D697),"-",D697-IF(E697="-",0,E697))</f>
        <v>-</v>
      </c>
    </row>
    <row r="698" spans="1:36" s="241" customFormat="1" ht="54.75" hidden="1" customHeight="1" x14ac:dyDescent="0.25">
      <c r="A698" s="242" t="s">
        <v>1312</v>
      </c>
      <c r="B698" s="230" t="s">
        <v>102</v>
      </c>
      <c r="C698" s="231" t="s">
        <v>1318</v>
      </c>
      <c r="D698" s="232">
        <f t="shared" ref="D698:E699" si="150">D699</f>
        <v>0</v>
      </c>
      <c r="E698" s="232">
        <f t="shared" si="150"/>
        <v>0</v>
      </c>
      <c r="F698" s="233" t="str">
        <f>IF(OR(D698="-",E698=D698),"-",D698-IF(E698="-",0,E698))</f>
        <v>-</v>
      </c>
    </row>
    <row r="699" spans="1:36" s="243" customFormat="1" ht="34.5" hidden="1" x14ac:dyDescent="0.25">
      <c r="A699" s="235" t="s">
        <v>134</v>
      </c>
      <c r="B699" s="236" t="s">
        <v>102</v>
      </c>
      <c r="C699" s="237" t="s">
        <v>1319</v>
      </c>
      <c r="D699" s="238">
        <f t="shared" si="150"/>
        <v>0</v>
      </c>
      <c r="E699" s="238">
        <f t="shared" si="150"/>
        <v>0</v>
      </c>
      <c r="F699" s="239" t="str">
        <f>IF(OR(D699="-",E699=D699),"-",D699-IF(E699="-",0,E699))</f>
        <v>-</v>
      </c>
    </row>
    <row r="700" spans="1:36" s="234" customFormat="1" hidden="1" x14ac:dyDescent="0.25">
      <c r="A700" s="235" t="s">
        <v>135</v>
      </c>
      <c r="B700" s="236" t="s">
        <v>102</v>
      </c>
      <c r="C700" s="244" t="s">
        <v>1311</v>
      </c>
      <c r="D700" s="238">
        <f>D701</f>
        <v>0</v>
      </c>
      <c r="E700" s="238">
        <f>E701</f>
        <v>0</v>
      </c>
      <c r="F700" s="239" t="str">
        <f>IF(OR(D700="-",E700=D700),"-",D700-IF(E700="-",0,E700))</f>
        <v>-</v>
      </c>
    </row>
    <row r="701" spans="1:36" s="234" customFormat="1" ht="34.5" hidden="1" x14ac:dyDescent="0.25">
      <c r="A701" s="235" t="s">
        <v>136</v>
      </c>
      <c r="B701" s="236" t="s">
        <v>102</v>
      </c>
      <c r="C701" s="244" t="s">
        <v>1310</v>
      </c>
      <c r="D701" s="238">
        <v>0</v>
      </c>
      <c r="E701" s="238">
        <v>0</v>
      </c>
      <c r="F701" s="239" t="str">
        <f>IF(OR(D701="-",E701=D701),"-",D701-IF(E701="-",0,E701))</f>
        <v>-</v>
      </c>
    </row>
    <row r="702" spans="1:36" s="74" customFormat="1" ht="28.5" customHeight="1" x14ac:dyDescent="0.25">
      <c r="A702" s="92" t="s">
        <v>610</v>
      </c>
      <c r="B702" s="93" t="s">
        <v>102</v>
      </c>
      <c r="C702" s="115" t="s">
        <v>686</v>
      </c>
      <c r="D702" s="88">
        <f t="shared" ref="D702:E705" si="151">D703</f>
        <v>628900</v>
      </c>
      <c r="E702" s="88">
        <f t="shared" si="151"/>
        <v>603836.69999999995</v>
      </c>
      <c r="F702" s="89">
        <f t="shared" si="132"/>
        <v>25063.300000000047</v>
      </c>
    </row>
    <row r="703" spans="1:36" x14ac:dyDescent="0.25">
      <c r="A703" s="95" t="s">
        <v>142</v>
      </c>
      <c r="B703" s="96" t="s">
        <v>102</v>
      </c>
      <c r="C703" s="117" t="s">
        <v>687</v>
      </c>
      <c r="D703" s="90">
        <f t="shared" si="151"/>
        <v>628900</v>
      </c>
      <c r="E703" s="90">
        <f t="shared" si="151"/>
        <v>603836.69999999995</v>
      </c>
      <c r="F703" s="91">
        <f t="shared" si="132"/>
        <v>25063.300000000047</v>
      </c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</row>
    <row r="704" spans="1:36" ht="38.25" customHeight="1" x14ac:dyDescent="0.25">
      <c r="A704" s="95" t="s">
        <v>134</v>
      </c>
      <c r="B704" s="96" t="s">
        <v>102</v>
      </c>
      <c r="C704" s="117" t="s">
        <v>688</v>
      </c>
      <c r="D704" s="90">
        <f t="shared" si="151"/>
        <v>628900</v>
      </c>
      <c r="E704" s="90">
        <f t="shared" si="151"/>
        <v>603836.69999999995</v>
      </c>
      <c r="F704" s="91">
        <f t="shared" si="132"/>
        <v>25063.300000000047</v>
      </c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</row>
    <row r="705" spans="1:36" x14ac:dyDescent="0.25">
      <c r="A705" s="95" t="s">
        <v>135</v>
      </c>
      <c r="B705" s="96" t="s">
        <v>102</v>
      </c>
      <c r="C705" s="117" t="s">
        <v>689</v>
      </c>
      <c r="D705" s="90">
        <f t="shared" si="151"/>
        <v>628900</v>
      </c>
      <c r="E705" s="90">
        <f t="shared" si="151"/>
        <v>603836.69999999995</v>
      </c>
      <c r="F705" s="91">
        <f t="shared" si="132"/>
        <v>25063.300000000047</v>
      </c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</row>
    <row r="706" spans="1:36" ht="38.25" customHeight="1" x14ac:dyDescent="0.25">
      <c r="A706" s="95" t="s">
        <v>136</v>
      </c>
      <c r="B706" s="96" t="s">
        <v>102</v>
      </c>
      <c r="C706" s="117" t="s">
        <v>690</v>
      </c>
      <c r="D706" s="90">
        <v>628900</v>
      </c>
      <c r="E706" s="97">
        <v>603836.69999999995</v>
      </c>
      <c r="F706" s="91">
        <f t="shared" si="132"/>
        <v>25063.300000000047</v>
      </c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</row>
    <row r="707" spans="1:36" s="86" customFormat="1" ht="45.75" hidden="1" x14ac:dyDescent="0.25">
      <c r="A707" s="188" t="s">
        <v>1371</v>
      </c>
      <c r="B707" s="189" t="s">
        <v>102</v>
      </c>
      <c r="C707" s="190" t="s">
        <v>1316</v>
      </c>
      <c r="D707" s="191">
        <f>D708</f>
        <v>0</v>
      </c>
      <c r="E707" s="191">
        <f>E708</f>
        <v>0</v>
      </c>
      <c r="F707" s="195" t="str">
        <f t="shared" si="132"/>
        <v>-</v>
      </c>
    </row>
    <row r="708" spans="1:36" s="86" customFormat="1" ht="54.75" hidden="1" customHeight="1" x14ac:dyDescent="0.25">
      <c r="A708" s="397" t="s">
        <v>1312</v>
      </c>
      <c r="B708" s="189" t="s">
        <v>102</v>
      </c>
      <c r="C708" s="190" t="s">
        <v>1315</v>
      </c>
      <c r="D708" s="191">
        <f t="shared" ref="D708:E709" si="152">D709</f>
        <v>0</v>
      </c>
      <c r="E708" s="191">
        <f t="shared" si="152"/>
        <v>0</v>
      </c>
      <c r="F708" s="195" t="str">
        <f>IF(OR(D708="-",E708=D708),"-",D708-IF(E708="-",0,E708))</f>
        <v>-</v>
      </c>
    </row>
    <row r="709" spans="1:36" s="398" customFormat="1" ht="34.5" hidden="1" x14ac:dyDescent="0.25">
      <c r="A709" s="175" t="s">
        <v>134</v>
      </c>
      <c r="B709" s="176" t="s">
        <v>102</v>
      </c>
      <c r="C709" s="192" t="s">
        <v>1314</v>
      </c>
      <c r="D709" s="193">
        <f t="shared" si="152"/>
        <v>0</v>
      </c>
      <c r="E709" s="193">
        <f t="shared" si="152"/>
        <v>0</v>
      </c>
      <c r="F709" s="196" t="str">
        <f>IF(OR(D709="-",E709=D709),"-",D709-IF(E709="-",0,E709))</f>
        <v>-</v>
      </c>
    </row>
    <row r="710" spans="1:36" s="87" customFormat="1" hidden="1" x14ac:dyDescent="0.25">
      <c r="A710" s="175" t="s">
        <v>135</v>
      </c>
      <c r="B710" s="176" t="s">
        <v>102</v>
      </c>
      <c r="C710" s="338" t="s">
        <v>1313</v>
      </c>
      <c r="D710" s="193">
        <f>D711</f>
        <v>0</v>
      </c>
      <c r="E710" s="193">
        <f>E711</f>
        <v>0</v>
      </c>
      <c r="F710" s="196" t="str">
        <f>IF(OR(D710="-",E710=D710),"-",D710-IF(E710="-",0,E710))</f>
        <v>-</v>
      </c>
    </row>
    <row r="711" spans="1:36" s="87" customFormat="1" ht="34.5" hidden="1" x14ac:dyDescent="0.25">
      <c r="A711" s="175" t="s">
        <v>136</v>
      </c>
      <c r="B711" s="176" t="s">
        <v>102</v>
      </c>
      <c r="C711" s="338" t="s">
        <v>1342</v>
      </c>
      <c r="D711" s="193">
        <v>0</v>
      </c>
      <c r="E711" s="193">
        <v>0</v>
      </c>
      <c r="F711" s="196" t="str">
        <f>IF(OR(D711="-",E711=D711),"-",D711-IF(E711="-",0,E711))</f>
        <v>-</v>
      </c>
    </row>
    <row r="712" spans="1:36" s="74" customFormat="1" ht="29.25" customHeight="1" x14ac:dyDescent="0.25">
      <c r="A712" s="92" t="s">
        <v>333</v>
      </c>
      <c r="B712" s="93" t="s">
        <v>102</v>
      </c>
      <c r="C712" s="115" t="s">
        <v>691</v>
      </c>
      <c r="D712" s="88">
        <f t="shared" ref="D712:E720" si="153">D713</f>
        <v>819900</v>
      </c>
      <c r="E712" s="88">
        <f t="shared" si="153"/>
        <v>341662.5</v>
      </c>
      <c r="F712" s="89">
        <f t="shared" si="132"/>
        <v>478237.5</v>
      </c>
    </row>
    <row r="713" spans="1:36" s="74" customFormat="1" ht="23.25" x14ac:dyDescent="0.25">
      <c r="A713" s="92" t="s">
        <v>103</v>
      </c>
      <c r="B713" s="93" t="s">
        <v>102</v>
      </c>
      <c r="C713" s="115" t="s">
        <v>692</v>
      </c>
      <c r="D713" s="88">
        <f>D714+D718</f>
        <v>819900</v>
      </c>
      <c r="E713" s="88">
        <f>E714+E718</f>
        <v>341662.5</v>
      </c>
      <c r="F713" s="89">
        <f t="shared" si="132"/>
        <v>478237.5</v>
      </c>
    </row>
    <row r="714" spans="1:36" s="75" customFormat="1" ht="51.75" customHeight="1" x14ac:dyDescent="0.25">
      <c r="A714" s="95" t="s">
        <v>353</v>
      </c>
      <c r="B714" s="96" t="s">
        <v>102</v>
      </c>
      <c r="C714" s="117" t="s">
        <v>693</v>
      </c>
      <c r="D714" s="90">
        <f t="shared" si="153"/>
        <v>819900</v>
      </c>
      <c r="E714" s="90">
        <f t="shared" si="153"/>
        <v>341662.5</v>
      </c>
      <c r="F714" s="91">
        <f t="shared" si="132"/>
        <v>478237.5</v>
      </c>
    </row>
    <row r="715" spans="1:36" ht="24.75" customHeight="1" x14ac:dyDescent="0.25">
      <c r="A715" s="95" t="s">
        <v>694</v>
      </c>
      <c r="B715" s="96" t="s">
        <v>102</v>
      </c>
      <c r="C715" s="117" t="s">
        <v>695</v>
      </c>
      <c r="D715" s="90">
        <f t="shared" si="153"/>
        <v>819900</v>
      </c>
      <c r="E715" s="90">
        <f t="shared" si="153"/>
        <v>341662.5</v>
      </c>
      <c r="F715" s="91">
        <f t="shared" si="132"/>
        <v>478237.5</v>
      </c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</row>
    <row r="716" spans="1:36" x14ac:dyDescent="0.25">
      <c r="A716" s="95" t="s">
        <v>114</v>
      </c>
      <c r="B716" s="96" t="s">
        <v>102</v>
      </c>
      <c r="C716" s="117" t="s">
        <v>696</v>
      </c>
      <c r="D716" s="90">
        <f t="shared" si="153"/>
        <v>819900</v>
      </c>
      <c r="E716" s="90">
        <f t="shared" si="153"/>
        <v>341662.5</v>
      </c>
      <c r="F716" s="91">
        <f t="shared" si="132"/>
        <v>478237.5</v>
      </c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</row>
    <row r="717" spans="1:36" x14ac:dyDescent="0.25">
      <c r="A717" s="95" t="s">
        <v>115</v>
      </c>
      <c r="B717" s="96" t="s">
        <v>102</v>
      </c>
      <c r="C717" s="117" t="s">
        <v>697</v>
      </c>
      <c r="D717" s="90">
        <v>819900</v>
      </c>
      <c r="E717" s="97">
        <v>341662.5</v>
      </c>
      <c r="F717" s="91">
        <f t="shared" si="132"/>
        <v>478237.5</v>
      </c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</row>
    <row r="718" spans="1:36" s="140" customFormat="1" ht="29.25" hidden="1" customHeight="1" x14ac:dyDescent="0.25">
      <c r="A718" s="188" t="s">
        <v>11</v>
      </c>
      <c r="B718" s="176" t="s">
        <v>102</v>
      </c>
      <c r="C718" s="192" t="s">
        <v>1323</v>
      </c>
      <c r="D718" s="193">
        <f t="shared" si="153"/>
        <v>0</v>
      </c>
      <c r="E718" s="193">
        <f t="shared" si="153"/>
        <v>0</v>
      </c>
      <c r="F718" s="196" t="str">
        <f t="shared" ref="F718:F721" si="154">IF(OR(D718="-",E718=D718),"-",D718-IF(E718="-",0,E718))</f>
        <v>-</v>
      </c>
    </row>
    <row r="719" spans="1:36" s="4" customFormat="1" ht="20.25" hidden="1" customHeight="1" x14ac:dyDescent="0.25">
      <c r="A719" s="303" t="s">
        <v>53</v>
      </c>
      <c r="B719" s="176" t="s">
        <v>102</v>
      </c>
      <c r="C719" s="192" t="s">
        <v>1324</v>
      </c>
      <c r="D719" s="193">
        <f t="shared" si="153"/>
        <v>0</v>
      </c>
      <c r="E719" s="193">
        <f t="shared" si="153"/>
        <v>0</v>
      </c>
      <c r="F719" s="196" t="str">
        <f t="shared" si="154"/>
        <v>-</v>
      </c>
    </row>
    <row r="720" spans="1:36" s="4" customFormat="1" hidden="1" x14ac:dyDescent="0.25">
      <c r="A720" s="175" t="s">
        <v>112</v>
      </c>
      <c r="B720" s="176" t="s">
        <v>102</v>
      </c>
      <c r="C720" s="192" t="s">
        <v>1322</v>
      </c>
      <c r="D720" s="193">
        <f t="shared" si="153"/>
        <v>0</v>
      </c>
      <c r="E720" s="193">
        <f t="shared" si="153"/>
        <v>0</v>
      </c>
      <c r="F720" s="196" t="str">
        <f t="shared" si="154"/>
        <v>-</v>
      </c>
    </row>
    <row r="721" spans="1:36" s="4" customFormat="1" hidden="1" x14ac:dyDescent="0.25">
      <c r="A721" s="175" t="s">
        <v>113</v>
      </c>
      <c r="B721" s="176" t="s">
        <v>102</v>
      </c>
      <c r="C721" s="192" t="s">
        <v>1321</v>
      </c>
      <c r="D721" s="193">
        <f>D722</f>
        <v>0</v>
      </c>
      <c r="E721" s="193">
        <f>E722</f>
        <v>0</v>
      </c>
      <c r="F721" s="196" t="str">
        <f t="shared" si="154"/>
        <v>-</v>
      </c>
    </row>
    <row r="722" spans="1:36" s="4" customFormat="1" hidden="1" x14ac:dyDescent="0.25">
      <c r="A722" s="175" t="s">
        <v>150</v>
      </c>
      <c r="B722" s="176" t="s">
        <v>102</v>
      </c>
      <c r="C722" s="192" t="s">
        <v>1320</v>
      </c>
      <c r="D722" s="193">
        <v>0</v>
      </c>
      <c r="E722" s="194">
        <v>0</v>
      </c>
      <c r="F722" s="196" t="str">
        <f t="shared" ref="F722" si="155">IF(OR(D722="-",E722=D722),"-",D722-IF(E722="-",0,E722))</f>
        <v>-</v>
      </c>
    </row>
    <row r="723" spans="1:36" s="94" customFormat="1" x14ac:dyDescent="0.25">
      <c r="A723" s="92" t="s">
        <v>143</v>
      </c>
      <c r="B723" s="93" t="s">
        <v>102</v>
      </c>
      <c r="C723" s="115" t="s">
        <v>698</v>
      </c>
      <c r="D723" s="88">
        <f>D724</f>
        <v>36377854.599999994</v>
      </c>
      <c r="E723" s="88">
        <f>E724</f>
        <v>5904693.5099999998</v>
      </c>
      <c r="F723" s="89">
        <f t="shared" si="132"/>
        <v>30473161.089999996</v>
      </c>
    </row>
    <row r="724" spans="1:36" s="74" customFormat="1" ht="45.75" x14ac:dyDescent="0.25">
      <c r="A724" s="92" t="s">
        <v>1033</v>
      </c>
      <c r="B724" s="93" t="s">
        <v>102</v>
      </c>
      <c r="C724" s="115" t="s">
        <v>699</v>
      </c>
      <c r="D724" s="88">
        <f>D725+D786+D802+D797</f>
        <v>36377854.599999994</v>
      </c>
      <c r="E724" s="88">
        <f>E725+E786+E802+E797</f>
        <v>5904693.5099999998</v>
      </c>
      <c r="F724" s="89">
        <f t="shared" si="132"/>
        <v>30473161.089999996</v>
      </c>
    </row>
    <row r="725" spans="1:36" s="74" customFormat="1" ht="19.5" customHeight="1" x14ac:dyDescent="0.25">
      <c r="A725" s="92" t="s">
        <v>235</v>
      </c>
      <c r="B725" s="93" t="s">
        <v>102</v>
      </c>
      <c r="C725" s="115" t="s">
        <v>700</v>
      </c>
      <c r="D725" s="88">
        <f>D726+D765+D757</f>
        <v>25134154.599999998</v>
      </c>
      <c r="E725" s="88">
        <f>E726+E765+E757</f>
        <v>5904693.5099999998</v>
      </c>
      <c r="F725" s="89">
        <f t="shared" si="132"/>
        <v>19229461.089999996</v>
      </c>
    </row>
    <row r="726" spans="1:36" s="74" customFormat="1" x14ac:dyDescent="0.25">
      <c r="A726" s="92" t="s">
        <v>104</v>
      </c>
      <c r="B726" s="93" t="s">
        <v>102</v>
      </c>
      <c r="C726" s="115" t="s">
        <v>701</v>
      </c>
      <c r="D726" s="88">
        <f>D727+D731+D738+D742+D746+D750</f>
        <v>22740073.099999998</v>
      </c>
      <c r="E726" s="88">
        <f>E727+E731+E738+E742+E746+E750</f>
        <v>5904693.5099999998</v>
      </c>
      <c r="F726" s="89">
        <f t="shared" si="132"/>
        <v>16835379.589999996</v>
      </c>
    </row>
    <row r="727" spans="1:36" s="87" customFormat="1" ht="29.25" hidden="1" customHeight="1" x14ac:dyDescent="0.25">
      <c r="A727" s="175" t="s">
        <v>152</v>
      </c>
      <c r="B727" s="176" t="s">
        <v>102</v>
      </c>
      <c r="C727" s="192" t="s">
        <v>702</v>
      </c>
      <c r="D727" s="193">
        <f t="shared" ref="D727:E729" si="156">D728</f>
        <v>0</v>
      </c>
      <c r="E727" s="193">
        <f t="shared" si="156"/>
        <v>0</v>
      </c>
      <c r="F727" s="196" t="str">
        <f t="shared" si="132"/>
        <v>-</v>
      </c>
    </row>
    <row r="728" spans="1:36" s="87" customFormat="1" ht="23.25" hidden="1" x14ac:dyDescent="0.25">
      <c r="A728" s="175" t="s">
        <v>105</v>
      </c>
      <c r="B728" s="176" t="s">
        <v>102</v>
      </c>
      <c r="C728" s="192" t="s">
        <v>703</v>
      </c>
      <c r="D728" s="193">
        <f t="shared" si="156"/>
        <v>0</v>
      </c>
      <c r="E728" s="193">
        <f t="shared" si="156"/>
        <v>0</v>
      </c>
      <c r="F728" s="196" t="str">
        <f t="shared" si="132"/>
        <v>-</v>
      </c>
    </row>
    <row r="729" spans="1:36" s="87" customFormat="1" ht="23.25" hidden="1" x14ac:dyDescent="0.25">
      <c r="A729" s="175" t="s">
        <v>350</v>
      </c>
      <c r="B729" s="176" t="s">
        <v>102</v>
      </c>
      <c r="C729" s="192" t="s">
        <v>704</v>
      </c>
      <c r="D729" s="193">
        <f t="shared" si="156"/>
        <v>0</v>
      </c>
      <c r="E729" s="193">
        <f t="shared" si="156"/>
        <v>0</v>
      </c>
      <c r="F729" s="196" t="str">
        <f t="shared" si="132"/>
        <v>-</v>
      </c>
    </row>
    <row r="730" spans="1:36" s="87" customFormat="1" ht="34.5" hidden="1" x14ac:dyDescent="0.25">
      <c r="A730" s="175" t="s">
        <v>106</v>
      </c>
      <c r="B730" s="176" t="s">
        <v>102</v>
      </c>
      <c r="C730" s="192" t="s">
        <v>705</v>
      </c>
      <c r="D730" s="193">
        <v>0</v>
      </c>
      <c r="E730" s="194">
        <v>0</v>
      </c>
      <c r="F730" s="196" t="str">
        <f t="shared" si="132"/>
        <v>-</v>
      </c>
    </row>
    <row r="731" spans="1:36" x14ac:dyDescent="0.25">
      <c r="A731" s="95" t="s">
        <v>144</v>
      </c>
      <c r="B731" s="96" t="s">
        <v>102</v>
      </c>
      <c r="C731" s="117" t="s">
        <v>706</v>
      </c>
      <c r="D731" s="90">
        <f>D732+D735</f>
        <v>12235000</v>
      </c>
      <c r="E731" s="90">
        <f>E732+E735</f>
        <v>2763028.34</v>
      </c>
      <c r="F731" s="91">
        <f t="shared" si="132"/>
        <v>9471971.6600000001</v>
      </c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</row>
    <row r="732" spans="1:36" ht="23.25" x14ac:dyDescent="0.25">
      <c r="A732" s="95" t="s">
        <v>105</v>
      </c>
      <c r="B732" s="96" t="s">
        <v>102</v>
      </c>
      <c r="C732" s="117" t="s">
        <v>707</v>
      </c>
      <c r="D732" s="90">
        <f t="shared" ref="D732:E733" si="157">D733</f>
        <v>12205000</v>
      </c>
      <c r="E732" s="90">
        <f t="shared" si="157"/>
        <v>2763028.34</v>
      </c>
      <c r="F732" s="91">
        <f t="shared" si="132"/>
        <v>9441971.6600000001</v>
      </c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</row>
    <row r="733" spans="1:36" ht="23.25" x14ac:dyDescent="0.25">
      <c r="A733" s="95" t="s">
        <v>350</v>
      </c>
      <c r="B733" s="96" t="s">
        <v>102</v>
      </c>
      <c r="C733" s="117" t="s">
        <v>708</v>
      </c>
      <c r="D733" s="90">
        <f t="shared" si="157"/>
        <v>12205000</v>
      </c>
      <c r="E733" s="90">
        <f t="shared" si="157"/>
        <v>2763028.34</v>
      </c>
      <c r="F733" s="91">
        <f t="shared" si="132"/>
        <v>9441971.6600000001</v>
      </c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</row>
    <row r="734" spans="1:36" x14ac:dyDescent="0.25">
      <c r="A734" s="95" t="s">
        <v>1271</v>
      </c>
      <c r="B734" s="96" t="s">
        <v>102</v>
      </c>
      <c r="C734" s="117" t="s">
        <v>709</v>
      </c>
      <c r="D734" s="90">
        <f>9207292.02+2997707.98</f>
        <v>12205000</v>
      </c>
      <c r="E734" s="97">
        <v>2763028.34</v>
      </c>
      <c r="F734" s="91">
        <f t="shared" si="132"/>
        <v>9441971.6600000001</v>
      </c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</row>
    <row r="735" spans="1:36" x14ac:dyDescent="0.25">
      <c r="A735" s="95" t="s">
        <v>112</v>
      </c>
      <c r="B735" s="96" t="s">
        <v>102</v>
      </c>
      <c r="C735" s="117" t="s">
        <v>1504</v>
      </c>
      <c r="D735" s="90">
        <f>D736</f>
        <v>30000</v>
      </c>
      <c r="E735" s="90">
        <f>E736</f>
        <v>0</v>
      </c>
      <c r="F735" s="91">
        <f t="shared" ref="F735:F737" si="158">IF(OR(D735="-",E735=D735),"-",D735-IF(E735="-",0,E735))</f>
        <v>30000</v>
      </c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</row>
    <row r="736" spans="1:36" x14ac:dyDescent="0.25">
      <c r="A736" s="95" t="s">
        <v>113</v>
      </c>
      <c r="B736" s="96" t="s">
        <v>102</v>
      </c>
      <c r="C736" s="117" t="s">
        <v>1505</v>
      </c>
      <c r="D736" s="90">
        <f>D737</f>
        <v>30000</v>
      </c>
      <c r="E736" s="90">
        <f>E737</f>
        <v>0</v>
      </c>
      <c r="F736" s="91">
        <f t="shared" si="158"/>
        <v>30000</v>
      </c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</row>
    <row r="737" spans="1:36" ht="22.5" x14ac:dyDescent="0.25">
      <c r="A737" s="43" t="s">
        <v>1514</v>
      </c>
      <c r="B737" s="96" t="s">
        <v>102</v>
      </c>
      <c r="C737" s="117" t="s">
        <v>1506</v>
      </c>
      <c r="D737" s="90">
        <v>30000</v>
      </c>
      <c r="E737" s="97">
        <v>0</v>
      </c>
      <c r="F737" s="91">
        <f t="shared" si="158"/>
        <v>30000</v>
      </c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</row>
    <row r="738" spans="1:36" ht="28.5" customHeight="1" x14ac:dyDescent="0.25">
      <c r="A738" s="95" t="s">
        <v>145</v>
      </c>
      <c r="B738" s="96" t="s">
        <v>102</v>
      </c>
      <c r="C738" s="117" t="s">
        <v>710</v>
      </c>
      <c r="D738" s="90">
        <v>1187400</v>
      </c>
      <c r="E738" s="90">
        <f t="shared" ref="D738:E740" si="159">E739</f>
        <v>776777.09</v>
      </c>
      <c r="F738" s="91">
        <f t="shared" si="132"/>
        <v>410622.91000000003</v>
      </c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</row>
    <row r="739" spans="1:36" ht="23.25" x14ac:dyDescent="0.25">
      <c r="A739" s="95" t="s">
        <v>105</v>
      </c>
      <c r="B739" s="96" t="s">
        <v>102</v>
      </c>
      <c r="C739" s="117" t="s">
        <v>711</v>
      </c>
      <c r="D739" s="90">
        <f t="shared" si="159"/>
        <v>1247400</v>
      </c>
      <c r="E739" s="90">
        <f t="shared" si="159"/>
        <v>776777.09</v>
      </c>
      <c r="F739" s="91">
        <f t="shared" si="132"/>
        <v>470622.91000000003</v>
      </c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</row>
    <row r="740" spans="1:36" ht="22.5" customHeight="1" x14ac:dyDescent="0.25">
      <c r="A740" s="95" t="s">
        <v>1155</v>
      </c>
      <c r="B740" s="96" t="s">
        <v>102</v>
      </c>
      <c r="C740" s="117" t="s">
        <v>712</v>
      </c>
      <c r="D740" s="90">
        <f t="shared" si="159"/>
        <v>1247400</v>
      </c>
      <c r="E740" s="90">
        <f t="shared" si="159"/>
        <v>776777.09</v>
      </c>
      <c r="F740" s="91">
        <f t="shared" si="132"/>
        <v>470622.91000000003</v>
      </c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</row>
    <row r="741" spans="1:36" x14ac:dyDescent="0.25">
      <c r="A741" s="95" t="s">
        <v>1271</v>
      </c>
      <c r="B741" s="96" t="s">
        <v>102</v>
      </c>
      <c r="C741" s="117" t="s">
        <v>713</v>
      </c>
      <c r="D741" s="90">
        <v>1247400</v>
      </c>
      <c r="E741" s="97">
        <v>776777.09</v>
      </c>
      <c r="F741" s="91">
        <f t="shared" si="132"/>
        <v>470622.91000000003</v>
      </c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</row>
    <row r="742" spans="1:36" x14ac:dyDescent="0.25">
      <c r="A742" s="95" t="s">
        <v>146</v>
      </c>
      <c r="B742" s="96" t="s">
        <v>102</v>
      </c>
      <c r="C742" s="117" t="s">
        <v>714</v>
      </c>
      <c r="D742" s="90">
        <f>D743</f>
        <v>1227400</v>
      </c>
      <c r="E742" s="90">
        <f t="shared" ref="D742:E744" si="160">E743</f>
        <v>616584</v>
      </c>
      <c r="F742" s="91">
        <f t="shared" si="132"/>
        <v>610816</v>
      </c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</row>
    <row r="743" spans="1:36" ht="23.25" x14ac:dyDescent="0.25">
      <c r="A743" s="95" t="s">
        <v>105</v>
      </c>
      <c r="B743" s="96" t="s">
        <v>102</v>
      </c>
      <c r="C743" s="117" t="s">
        <v>715</v>
      </c>
      <c r="D743" s="90">
        <f t="shared" si="160"/>
        <v>1227400</v>
      </c>
      <c r="E743" s="90">
        <f t="shared" si="160"/>
        <v>616584</v>
      </c>
      <c r="F743" s="91">
        <f t="shared" si="132"/>
        <v>610816</v>
      </c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</row>
    <row r="744" spans="1:36" ht="34.5" x14ac:dyDescent="0.25">
      <c r="A744" s="95" t="s">
        <v>1155</v>
      </c>
      <c r="B744" s="96" t="s">
        <v>102</v>
      </c>
      <c r="C744" s="117" t="s">
        <v>716</v>
      </c>
      <c r="D744" s="90">
        <f t="shared" si="160"/>
        <v>1227400</v>
      </c>
      <c r="E744" s="90">
        <f t="shared" si="160"/>
        <v>616584</v>
      </c>
      <c r="F744" s="91">
        <f t="shared" si="132"/>
        <v>610816</v>
      </c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</row>
    <row r="745" spans="1:36" ht="34.5" x14ac:dyDescent="0.25">
      <c r="A745" s="95" t="s">
        <v>106</v>
      </c>
      <c r="B745" s="96" t="s">
        <v>102</v>
      </c>
      <c r="C745" s="117" t="s">
        <v>717</v>
      </c>
      <c r="D745" s="90">
        <v>1227400</v>
      </c>
      <c r="E745" s="97">
        <v>616584</v>
      </c>
      <c r="F745" s="91">
        <f t="shared" si="132"/>
        <v>610816</v>
      </c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</row>
    <row r="746" spans="1:36" x14ac:dyDescent="0.25">
      <c r="A746" s="95" t="s">
        <v>147</v>
      </c>
      <c r="B746" s="96" t="s">
        <v>102</v>
      </c>
      <c r="C746" s="117" t="s">
        <v>718</v>
      </c>
      <c r="D746" s="90">
        <f t="shared" ref="D746:E748" si="161">D747</f>
        <v>1094521.6299999999</v>
      </c>
      <c r="E746" s="90">
        <f t="shared" si="161"/>
        <v>165287</v>
      </c>
      <c r="F746" s="91">
        <f t="shared" si="132"/>
        <v>929234.62999999989</v>
      </c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</row>
    <row r="747" spans="1:36" ht="23.25" x14ac:dyDescent="0.25">
      <c r="A747" s="95" t="s">
        <v>105</v>
      </c>
      <c r="B747" s="96" t="s">
        <v>102</v>
      </c>
      <c r="C747" s="117" t="s">
        <v>719</v>
      </c>
      <c r="D747" s="90">
        <f t="shared" si="161"/>
        <v>1094521.6299999999</v>
      </c>
      <c r="E747" s="90">
        <f t="shared" si="161"/>
        <v>165287</v>
      </c>
      <c r="F747" s="91">
        <f t="shared" si="132"/>
        <v>929234.62999999989</v>
      </c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</row>
    <row r="748" spans="1:36" ht="27" customHeight="1" x14ac:dyDescent="0.25">
      <c r="A748" s="95" t="s">
        <v>1155</v>
      </c>
      <c r="B748" s="96" t="s">
        <v>102</v>
      </c>
      <c r="C748" s="117" t="s">
        <v>720</v>
      </c>
      <c r="D748" s="90">
        <f t="shared" si="161"/>
        <v>1094521.6299999999</v>
      </c>
      <c r="E748" s="90">
        <f t="shared" si="161"/>
        <v>165287</v>
      </c>
      <c r="F748" s="91">
        <f t="shared" si="132"/>
        <v>929234.62999999989</v>
      </c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</row>
    <row r="749" spans="1:36" x14ac:dyDescent="0.25">
      <c r="A749" s="95" t="s">
        <v>1271</v>
      </c>
      <c r="B749" s="96" t="s">
        <v>102</v>
      </c>
      <c r="C749" s="117" t="s">
        <v>721</v>
      </c>
      <c r="D749" s="90">
        <v>1094521.6299999999</v>
      </c>
      <c r="E749" s="97">
        <v>165287</v>
      </c>
      <c r="F749" s="91">
        <f t="shared" si="132"/>
        <v>929234.62999999989</v>
      </c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</row>
    <row r="750" spans="1:36" x14ac:dyDescent="0.25">
      <c r="A750" s="95" t="s">
        <v>148</v>
      </c>
      <c r="B750" s="96" t="s">
        <v>102</v>
      </c>
      <c r="C750" s="117" t="s">
        <v>722</v>
      </c>
      <c r="D750" s="90">
        <f>D751+D754</f>
        <v>6995751.4699999997</v>
      </c>
      <c r="E750" s="90">
        <f>E751+E754</f>
        <v>1583017.08</v>
      </c>
      <c r="F750" s="91">
        <f t="shared" si="132"/>
        <v>5412734.3899999997</v>
      </c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</row>
    <row r="751" spans="1:36" ht="26.25" customHeight="1" x14ac:dyDescent="0.25">
      <c r="A751" s="95" t="s">
        <v>105</v>
      </c>
      <c r="B751" s="96" t="s">
        <v>102</v>
      </c>
      <c r="C751" s="117" t="s">
        <v>723</v>
      </c>
      <c r="D751" s="90">
        <f t="shared" ref="D751:E752" si="162">D752</f>
        <v>6925751.4699999997</v>
      </c>
      <c r="E751" s="90">
        <f t="shared" si="162"/>
        <v>1583017.08</v>
      </c>
      <c r="F751" s="91">
        <f t="shared" si="132"/>
        <v>5342734.3899999997</v>
      </c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</row>
    <row r="752" spans="1:36" ht="27.75" customHeight="1" x14ac:dyDescent="0.25">
      <c r="A752" s="95" t="s">
        <v>1155</v>
      </c>
      <c r="B752" s="96" t="s">
        <v>102</v>
      </c>
      <c r="C752" s="117" t="s">
        <v>724</v>
      </c>
      <c r="D752" s="90">
        <f t="shared" si="162"/>
        <v>6925751.4699999997</v>
      </c>
      <c r="E752" s="90">
        <f t="shared" si="162"/>
        <v>1583017.08</v>
      </c>
      <c r="F752" s="91">
        <f t="shared" ref="F752:F910" si="163">IF(OR(D752="-",E752=D752),"-",D752-IF(E752="-",0,E752))</f>
        <v>5342734.3899999997</v>
      </c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</row>
    <row r="753" spans="1:36" ht="17.25" customHeight="1" x14ac:dyDescent="0.25">
      <c r="A753" s="95" t="s">
        <v>1271</v>
      </c>
      <c r="B753" s="96" t="s">
        <v>102</v>
      </c>
      <c r="C753" s="117" t="s">
        <v>725</v>
      </c>
      <c r="D753" s="90">
        <v>6925751.4699999997</v>
      </c>
      <c r="E753" s="97">
        <v>1583017.08</v>
      </c>
      <c r="F753" s="91">
        <f t="shared" si="163"/>
        <v>5342734.3899999997</v>
      </c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</row>
    <row r="754" spans="1:36" x14ac:dyDescent="0.25">
      <c r="A754" s="95" t="s">
        <v>112</v>
      </c>
      <c r="B754" s="96" t="s">
        <v>102</v>
      </c>
      <c r="C754" s="117" t="s">
        <v>1507</v>
      </c>
      <c r="D754" s="90">
        <f>D755</f>
        <v>70000</v>
      </c>
      <c r="E754" s="90">
        <f>E755</f>
        <v>0</v>
      </c>
      <c r="F754" s="91">
        <f t="shared" si="163"/>
        <v>70000</v>
      </c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</row>
    <row r="755" spans="1:36" x14ac:dyDescent="0.25">
      <c r="A755" s="95" t="s">
        <v>113</v>
      </c>
      <c r="B755" s="96" t="s">
        <v>102</v>
      </c>
      <c r="C755" s="117" t="s">
        <v>1508</v>
      </c>
      <c r="D755" s="90">
        <f>D756</f>
        <v>70000</v>
      </c>
      <c r="E755" s="90">
        <f>E756</f>
        <v>0</v>
      </c>
      <c r="F755" s="91">
        <f t="shared" si="163"/>
        <v>70000</v>
      </c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</row>
    <row r="756" spans="1:36" ht="22.5" x14ac:dyDescent="0.25">
      <c r="A756" s="43" t="s">
        <v>1514</v>
      </c>
      <c r="B756" s="96" t="s">
        <v>102</v>
      </c>
      <c r="C756" s="117" t="s">
        <v>1509</v>
      </c>
      <c r="D756" s="90">
        <v>70000</v>
      </c>
      <c r="E756" s="97">
        <v>0</v>
      </c>
      <c r="F756" s="91">
        <f t="shared" si="163"/>
        <v>70000</v>
      </c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</row>
    <row r="757" spans="1:36" s="4" customFormat="1" ht="24.75" customHeight="1" x14ac:dyDescent="0.25">
      <c r="A757" s="95" t="s">
        <v>610</v>
      </c>
      <c r="B757" s="96" t="s">
        <v>102</v>
      </c>
      <c r="C757" s="117" t="s">
        <v>726</v>
      </c>
      <c r="D757" s="90">
        <f t="shared" ref="D757:E763" si="164">D758</f>
        <v>1100000</v>
      </c>
      <c r="E757" s="90">
        <f t="shared" si="164"/>
        <v>0</v>
      </c>
      <c r="F757" s="91">
        <f t="shared" si="163"/>
        <v>1100000</v>
      </c>
    </row>
    <row r="758" spans="1:36" s="4" customFormat="1" x14ac:dyDescent="0.25">
      <c r="A758" s="95" t="s">
        <v>149</v>
      </c>
      <c r="B758" s="96" t="s">
        <v>102</v>
      </c>
      <c r="C758" s="117" t="s">
        <v>727</v>
      </c>
      <c r="D758" s="90">
        <f>D762+D759</f>
        <v>1100000</v>
      </c>
      <c r="E758" s="90">
        <f>E762</f>
        <v>0</v>
      </c>
      <c r="F758" s="91">
        <f t="shared" si="163"/>
        <v>1100000</v>
      </c>
    </row>
    <row r="759" spans="1:36" s="87" customFormat="1" ht="23.25" hidden="1" x14ac:dyDescent="0.25">
      <c r="A759" s="175" t="s">
        <v>105</v>
      </c>
      <c r="B759" s="176" t="s">
        <v>102</v>
      </c>
      <c r="C759" s="192" t="s">
        <v>1204</v>
      </c>
      <c r="D759" s="193">
        <f t="shared" ref="D759:E760" si="165">D760</f>
        <v>0</v>
      </c>
      <c r="E759" s="193">
        <f t="shared" si="165"/>
        <v>0</v>
      </c>
      <c r="F759" s="196" t="str">
        <f t="shared" ref="F759:F761" si="166">IF(OR(D759="-",E759=D759),"-",D759-IF(E759="-",0,E759))</f>
        <v>-</v>
      </c>
    </row>
    <row r="760" spans="1:36" s="87" customFormat="1" ht="23.25" hidden="1" x14ac:dyDescent="0.25">
      <c r="A760" s="175" t="s">
        <v>350</v>
      </c>
      <c r="B760" s="176" t="s">
        <v>102</v>
      </c>
      <c r="C760" s="192" t="s">
        <v>1204</v>
      </c>
      <c r="D760" s="193">
        <f t="shared" si="165"/>
        <v>0</v>
      </c>
      <c r="E760" s="193">
        <f t="shared" si="165"/>
        <v>0</v>
      </c>
      <c r="F760" s="196" t="str">
        <f t="shared" si="166"/>
        <v>-</v>
      </c>
    </row>
    <row r="761" spans="1:36" s="87" customFormat="1" ht="34.5" hidden="1" x14ac:dyDescent="0.25">
      <c r="A761" s="175" t="s">
        <v>106</v>
      </c>
      <c r="B761" s="176" t="s">
        <v>102</v>
      </c>
      <c r="C761" s="192" t="s">
        <v>1205</v>
      </c>
      <c r="D761" s="193">
        <v>0</v>
      </c>
      <c r="E761" s="194">
        <v>0</v>
      </c>
      <c r="F761" s="196" t="str">
        <f t="shared" si="166"/>
        <v>-</v>
      </c>
    </row>
    <row r="762" spans="1:36" s="4" customFormat="1" ht="34.5" x14ac:dyDescent="0.25">
      <c r="A762" s="95" t="s">
        <v>134</v>
      </c>
      <c r="B762" s="96" t="s">
        <v>102</v>
      </c>
      <c r="C762" s="117" t="s">
        <v>728</v>
      </c>
      <c r="D762" s="90">
        <f t="shared" si="164"/>
        <v>1100000</v>
      </c>
      <c r="E762" s="90">
        <f t="shared" si="164"/>
        <v>0</v>
      </c>
      <c r="F762" s="91">
        <f t="shared" si="163"/>
        <v>1100000</v>
      </c>
    </row>
    <row r="763" spans="1:36" s="4" customFormat="1" x14ac:dyDescent="0.25">
      <c r="A763" s="95" t="s">
        <v>135</v>
      </c>
      <c r="B763" s="96" t="s">
        <v>102</v>
      </c>
      <c r="C763" s="117" t="s">
        <v>729</v>
      </c>
      <c r="D763" s="90">
        <f t="shared" si="164"/>
        <v>1100000</v>
      </c>
      <c r="E763" s="90">
        <f t="shared" si="164"/>
        <v>0</v>
      </c>
      <c r="F763" s="91">
        <f t="shared" si="163"/>
        <v>1100000</v>
      </c>
    </row>
    <row r="764" spans="1:36" s="4" customFormat="1" ht="34.5" x14ac:dyDescent="0.25">
      <c r="A764" s="95" t="s">
        <v>136</v>
      </c>
      <c r="B764" s="96" t="s">
        <v>102</v>
      </c>
      <c r="C764" s="117" t="s">
        <v>730</v>
      </c>
      <c r="D764" s="90">
        <v>1100000</v>
      </c>
      <c r="E764" s="97">
        <v>0</v>
      </c>
      <c r="F764" s="91">
        <f t="shared" si="163"/>
        <v>1100000</v>
      </c>
    </row>
    <row r="765" spans="1:36" s="94" customFormat="1" ht="45.75" x14ac:dyDescent="0.25">
      <c r="A765" s="92" t="s">
        <v>1371</v>
      </c>
      <c r="B765" s="93" t="s">
        <v>102</v>
      </c>
      <c r="C765" s="115" t="s">
        <v>976</v>
      </c>
      <c r="D765" s="88">
        <f>D770+D766+D774+D778+D782</f>
        <v>1294081.5</v>
      </c>
      <c r="E765" s="88">
        <f>E770+E766+E774+E778+E782</f>
        <v>0</v>
      </c>
      <c r="F765" s="89">
        <f t="shared" si="163"/>
        <v>1294081.5</v>
      </c>
    </row>
    <row r="766" spans="1:36" ht="73.5" hidden="1" customHeight="1" x14ac:dyDescent="0.25">
      <c r="A766" s="294" t="s">
        <v>1034</v>
      </c>
      <c r="B766" s="287" t="s">
        <v>102</v>
      </c>
      <c r="C766" s="288" t="s">
        <v>1049</v>
      </c>
      <c r="D766" s="289">
        <f t="shared" ref="D766:E768" si="167">D767</f>
        <v>0</v>
      </c>
      <c r="E766" s="289">
        <f t="shared" si="167"/>
        <v>0</v>
      </c>
      <c r="F766" s="290" t="str">
        <f t="shared" ref="F766:F769" si="168">IF(OR(D766="-",E766=D766),"-",D766-IF(E766="-",0,E766))</f>
        <v>-</v>
      </c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</row>
    <row r="767" spans="1:36" ht="23.25" hidden="1" x14ac:dyDescent="0.25">
      <c r="A767" s="286" t="s">
        <v>105</v>
      </c>
      <c r="B767" s="287" t="s">
        <v>102</v>
      </c>
      <c r="C767" s="288" t="s">
        <v>1249</v>
      </c>
      <c r="D767" s="289">
        <f t="shared" si="167"/>
        <v>0</v>
      </c>
      <c r="E767" s="289">
        <f t="shared" si="167"/>
        <v>0</v>
      </c>
      <c r="F767" s="290" t="str">
        <f t="shared" si="168"/>
        <v>-</v>
      </c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</row>
    <row r="768" spans="1:36" ht="34.5" hidden="1" x14ac:dyDescent="0.25">
      <c r="A768" s="286" t="s">
        <v>1155</v>
      </c>
      <c r="B768" s="287" t="s">
        <v>102</v>
      </c>
      <c r="C768" s="288" t="s">
        <v>1248</v>
      </c>
      <c r="D768" s="289">
        <f t="shared" si="167"/>
        <v>0</v>
      </c>
      <c r="E768" s="289">
        <f t="shared" si="167"/>
        <v>0</v>
      </c>
      <c r="F768" s="290" t="str">
        <f t="shared" si="168"/>
        <v>-</v>
      </c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</row>
    <row r="769" spans="1:36" hidden="1" x14ac:dyDescent="0.25">
      <c r="A769" s="286" t="s">
        <v>1271</v>
      </c>
      <c r="B769" s="287" t="s">
        <v>102</v>
      </c>
      <c r="C769" s="288" t="s">
        <v>1247</v>
      </c>
      <c r="D769" s="289">
        <v>0</v>
      </c>
      <c r="E769" s="291">
        <v>0</v>
      </c>
      <c r="F769" s="290" t="str">
        <f t="shared" si="168"/>
        <v>-</v>
      </c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</row>
    <row r="770" spans="1:36" ht="17.25" customHeight="1" x14ac:dyDescent="0.25">
      <c r="A770" s="98" t="s">
        <v>1374</v>
      </c>
      <c r="B770" s="96" t="s">
        <v>102</v>
      </c>
      <c r="C770" s="117" t="s">
        <v>1050</v>
      </c>
      <c r="D770" s="90">
        <f t="shared" ref="D770:E772" si="169">D771</f>
        <v>121479.6</v>
      </c>
      <c r="E770" s="90">
        <f t="shared" si="169"/>
        <v>0</v>
      </c>
      <c r="F770" s="91">
        <f t="shared" si="163"/>
        <v>121479.6</v>
      </c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</row>
    <row r="771" spans="1:36" ht="23.25" x14ac:dyDescent="0.25">
      <c r="A771" s="95" t="s">
        <v>105</v>
      </c>
      <c r="B771" s="96" t="s">
        <v>102</v>
      </c>
      <c r="C771" s="117" t="s">
        <v>1051</v>
      </c>
      <c r="D771" s="90">
        <f t="shared" si="169"/>
        <v>121479.6</v>
      </c>
      <c r="E771" s="90">
        <f t="shared" si="169"/>
        <v>0</v>
      </c>
      <c r="F771" s="91">
        <f t="shared" si="163"/>
        <v>121479.6</v>
      </c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</row>
    <row r="772" spans="1:36" ht="22.5" customHeight="1" x14ac:dyDescent="0.25">
      <c r="A772" s="95" t="s">
        <v>350</v>
      </c>
      <c r="B772" s="96" t="s">
        <v>102</v>
      </c>
      <c r="C772" s="117" t="s">
        <v>1052</v>
      </c>
      <c r="D772" s="90">
        <f t="shared" si="169"/>
        <v>121479.6</v>
      </c>
      <c r="E772" s="90">
        <f t="shared" si="169"/>
        <v>0</v>
      </c>
      <c r="F772" s="91">
        <f t="shared" si="163"/>
        <v>121479.6</v>
      </c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</row>
    <row r="773" spans="1:36" x14ac:dyDescent="0.25">
      <c r="A773" s="95" t="s">
        <v>1271</v>
      </c>
      <c r="B773" s="96" t="s">
        <v>102</v>
      </c>
      <c r="C773" s="117" t="s">
        <v>977</v>
      </c>
      <c r="D773" s="90">
        <f>101493.45+19986.15</f>
        <v>121479.6</v>
      </c>
      <c r="E773" s="97">
        <v>0</v>
      </c>
      <c r="F773" s="91">
        <f t="shared" si="163"/>
        <v>121479.6</v>
      </c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</row>
    <row r="774" spans="1:36" s="87" customFormat="1" ht="61.5" hidden="1" customHeight="1" x14ac:dyDescent="0.25">
      <c r="A774" s="400" t="s">
        <v>1380</v>
      </c>
      <c r="B774" s="176" t="s">
        <v>102</v>
      </c>
      <c r="C774" s="192" t="s">
        <v>1297</v>
      </c>
      <c r="D774" s="193">
        <f t="shared" ref="D774:E784" si="170">D775</f>
        <v>0</v>
      </c>
      <c r="E774" s="193">
        <f t="shared" si="170"/>
        <v>0</v>
      </c>
      <c r="F774" s="196" t="str">
        <f t="shared" si="163"/>
        <v>-</v>
      </c>
    </row>
    <row r="775" spans="1:36" s="87" customFormat="1" ht="23.25" hidden="1" x14ac:dyDescent="0.25">
      <c r="A775" s="175" t="s">
        <v>105</v>
      </c>
      <c r="B775" s="176" t="s">
        <v>102</v>
      </c>
      <c r="C775" s="192" t="s">
        <v>1296</v>
      </c>
      <c r="D775" s="193">
        <f t="shared" si="170"/>
        <v>0</v>
      </c>
      <c r="E775" s="193">
        <f t="shared" si="170"/>
        <v>0</v>
      </c>
      <c r="F775" s="196" t="str">
        <f t="shared" si="163"/>
        <v>-</v>
      </c>
    </row>
    <row r="776" spans="1:36" s="87" customFormat="1" ht="25.5" hidden="1" customHeight="1" x14ac:dyDescent="0.25">
      <c r="A776" s="175" t="s">
        <v>1155</v>
      </c>
      <c r="B776" s="176" t="s">
        <v>102</v>
      </c>
      <c r="C776" s="192" t="s">
        <v>1295</v>
      </c>
      <c r="D776" s="193">
        <f t="shared" si="170"/>
        <v>0</v>
      </c>
      <c r="E776" s="193">
        <f t="shared" si="170"/>
        <v>0</v>
      </c>
      <c r="F776" s="196" t="str">
        <f t="shared" si="163"/>
        <v>-</v>
      </c>
    </row>
    <row r="777" spans="1:36" s="87" customFormat="1" hidden="1" x14ac:dyDescent="0.25">
      <c r="A777" s="175" t="s">
        <v>1271</v>
      </c>
      <c r="B777" s="176" t="s">
        <v>102</v>
      </c>
      <c r="C777" s="192" t="s">
        <v>1294</v>
      </c>
      <c r="D777" s="193">
        <v>0</v>
      </c>
      <c r="E777" s="194">
        <v>0</v>
      </c>
      <c r="F777" s="196" t="str">
        <f t="shared" si="163"/>
        <v>-</v>
      </c>
    </row>
    <row r="778" spans="1:36" s="4" customFormat="1" ht="76.5" customHeight="1" x14ac:dyDescent="0.25">
      <c r="A778" s="130" t="s">
        <v>1447</v>
      </c>
      <c r="B778" s="96" t="s">
        <v>102</v>
      </c>
      <c r="C778" s="117" t="s">
        <v>1443</v>
      </c>
      <c r="D778" s="90">
        <f t="shared" si="170"/>
        <v>909444</v>
      </c>
      <c r="E778" s="90">
        <f t="shared" si="170"/>
        <v>0</v>
      </c>
      <c r="F778" s="91">
        <f t="shared" ref="F778:F781" si="171">IF(OR(D778="-",E778=D778),"-",D778-IF(E778="-",0,E778))</f>
        <v>909444</v>
      </c>
    </row>
    <row r="779" spans="1:36" s="4" customFormat="1" ht="23.25" x14ac:dyDescent="0.25">
      <c r="A779" s="95" t="s">
        <v>105</v>
      </c>
      <c r="B779" s="96" t="s">
        <v>102</v>
      </c>
      <c r="C779" s="117" t="s">
        <v>1444</v>
      </c>
      <c r="D779" s="90">
        <f t="shared" si="170"/>
        <v>909444</v>
      </c>
      <c r="E779" s="90">
        <f t="shared" si="170"/>
        <v>0</v>
      </c>
      <c r="F779" s="91">
        <f t="shared" si="171"/>
        <v>909444</v>
      </c>
    </row>
    <row r="780" spans="1:36" s="4" customFormat="1" ht="25.5" customHeight="1" x14ac:dyDescent="0.25">
      <c r="A780" s="95" t="s">
        <v>1155</v>
      </c>
      <c r="B780" s="96" t="s">
        <v>102</v>
      </c>
      <c r="C780" s="117" t="s">
        <v>1445</v>
      </c>
      <c r="D780" s="90">
        <f t="shared" si="170"/>
        <v>909444</v>
      </c>
      <c r="E780" s="90">
        <f t="shared" si="170"/>
        <v>0</v>
      </c>
      <c r="F780" s="91">
        <f t="shared" si="171"/>
        <v>909444</v>
      </c>
    </row>
    <row r="781" spans="1:36" s="4" customFormat="1" x14ac:dyDescent="0.25">
      <c r="A781" s="95" t="s">
        <v>1271</v>
      </c>
      <c r="B781" s="96" t="s">
        <v>102</v>
      </c>
      <c r="C781" s="117" t="s">
        <v>1446</v>
      </c>
      <c r="D781" s="90">
        <v>909444</v>
      </c>
      <c r="E781" s="97">
        <v>0</v>
      </c>
      <c r="F781" s="91">
        <f t="shared" si="171"/>
        <v>909444</v>
      </c>
    </row>
    <row r="782" spans="1:36" s="4" customFormat="1" ht="76.5" customHeight="1" x14ac:dyDescent="0.25">
      <c r="A782" s="130" t="s">
        <v>1447</v>
      </c>
      <c r="B782" s="96" t="s">
        <v>102</v>
      </c>
      <c r="C782" s="117" t="s">
        <v>1513</v>
      </c>
      <c r="D782" s="90">
        <f t="shared" si="170"/>
        <v>263157.90000000002</v>
      </c>
      <c r="E782" s="90">
        <f t="shared" si="170"/>
        <v>0</v>
      </c>
      <c r="F782" s="91">
        <f t="shared" ref="F782:F785" si="172">IF(OR(D782="-",E782=D782),"-",D782-IF(E782="-",0,E782))</f>
        <v>263157.90000000002</v>
      </c>
    </row>
    <row r="783" spans="1:36" s="4" customFormat="1" ht="23.25" x14ac:dyDescent="0.25">
      <c r="A783" s="95" t="s">
        <v>105</v>
      </c>
      <c r="B783" s="96" t="s">
        <v>102</v>
      </c>
      <c r="C783" s="117" t="s">
        <v>1512</v>
      </c>
      <c r="D783" s="90">
        <f t="shared" si="170"/>
        <v>263157.90000000002</v>
      </c>
      <c r="E783" s="90">
        <f t="shared" si="170"/>
        <v>0</v>
      </c>
      <c r="F783" s="91">
        <f t="shared" si="172"/>
        <v>263157.90000000002</v>
      </c>
    </row>
    <row r="784" spans="1:36" s="4" customFormat="1" ht="25.5" customHeight="1" x14ac:dyDescent="0.25">
      <c r="A784" s="95" t="s">
        <v>1155</v>
      </c>
      <c r="B784" s="96" t="s">
        <v>102</v>
      </c>
      <c r="C784" s="117" t="s">
        <v>1511</v>
      </c>
      <c r="D784" s="90">
        <f t="shared" si="170"/>
        <v>263157.90000000002</v>
      </c>
      <c r="E784" s="90">
        <f t="shared" si="170"/>
        <v>0</v>
      </c>
      <c r="F784" s="91">
        <f t="shared" si="172"/>
        <v>263157.90000000002</v>
      </c>
    </row>
    <row r="785" spans="1:6" s="4" customFormat="1" x14ac:dyDescent="0.25">
      <c r="A785" s="95" t="s">
        <v>1271</v>
      </c>
      <c r="B785" s="96" t="s">
        <v>102</v>
      </c>
      <c r="C785" s="117" t="s">
        <v>1510</v>
      </c>
      <c r="D785" s="90">
        <v>263157.90000000002</v>
      </c>
      <c r="E785" s="97">
        <v>0</v>
      </c>
      <c r="F785" s="91">
        <f t="shared" si="172"/>
        <v>263157.90000000002</v>
      </c>
    </row>
    <row r="786" spans="1:6" s="94" customFormat="1" ht="26.25" customHeight="1" x14ac:dyDescent="0.25">
      <c r="A786" s="92" t="s">
        <v>1275</v>
      </c>
      <c r="B786" s="93" t="s">
        <v>102</v>
      </c>
      <c r="C786" s="115" t="s">
        <v>1106</v>
      </c>
      <c r="D786" s="88">
        <f>D787+D792</f>
        <v>11243700</v>
      </c>
      <c r="E786" s="88">
        <f>E787+E792</f>
        <v>0</v>
      </c>
      <c r="F786" s="89">
        <f t="shared" si="163"/>
        <v>11243700</v>
      </c>
    </row>
    <row r="787" spans="1:6" s="160" customFormat="1" x14ac:dyDescent="0.25">
      <c r="A787" s="92" t="s">
        <v>104</v>
      </c>
      <c r="B787" s="93" t="s">
        <v>102</v>
      </c>
      <c r="C787" s="115" t="s">
        <v>1162</v>
      </c>
      <c r="D787" s="88">
        <f>D788</f>
        <v>220519</v>
      </c>
      <c r="E787" s="88">
        <f>E788</f>
        <v>0</v>
      </c>
      <c r="F787" s="89">
        <f t="shared" si="163"/>
        <v>220519</v>
      </c>
    </row>
    <row r="788" spans="1:6" s="161" customFormat="1" x14ac:dyDescent="0.25">
      <c r="A788" s="95" t="s">
        <v>148</v>
      </c>
      <c r="B788" s="96" t="s">
        <v>102</v>
      </c>
      <c r="C788" s="117" t="s">
        <v>1163</v>
      </c>
      <c r="D788" s="90">
        <f t="shared" ref="D788:E790" si="173">D789</f>
        <v>220519</v>
      </c>
      <c r="E788" s="90">
        <f t="shared" si="173"/>
        <v>0</v>
      </c>
      <c r="F788" s="91">
        <f t="shared" si="163"/>
        <v>220519</v>
      </c>
    </row>
    <row r="789" spans="1:6" s="161" customFormat="1" ht="26.25" customHeight="1" x14ac:dyDescent="0.25">
      <c r="A789" s="95" t="s">
        <v>105</v>
      </c>
      <c r="B789" s="96" t="s">
        <v>102</v>
      </c>
      <c r="C789" s="117" t="s">
        <v>1164</v>
      </c>
      <c r="D789" s="90">
        <f t="shared" si="173"/>
        <v>220519</v>
      </c>
      <c r="E789" s="90">
        <f t="shared" si="173"/>
        <v>0</v>
      </c>
      <c r="F789" s="91">
        <f t="shared" si="163"/>
        <v>220519</v>
      </c>
    </row>
    <row r="790" spans="1:6" s="161" customFormat="1" ht="39.75" customHeight="1" x14ac:dyDescent="0.25">
      <c r="A790" s="95" t="s">
        <v>1155</v>
      </c>
      <c r="B790" s="96" t="s">
        <v>102</v>
      </c>
      <c r="C790" s="117" t="s">
        <v>1165</v>
      </c>
      <c r="D790" s="90">
        <f t="shared" si="173"/>
        <v>220519</v>
      </c>
      <c r="E790" s="90">
        <f t="shared" si="173"/>
        <v>0</v>
      </c>
      <c r="F790" s="91">
        <f t="shared" ref="F790:F791" si="174">IF(OR(D790="-",E790=D790),"-",D790-IF(E790="-",0,E790))</f>
        <v>220519</v>
      </c>
    </row>
    <row r="791" spans="1:6" s="161" customFormat="1" ht="15" customHeight="1" x14ac:dyDescent="0.25">
      <c r="A791" s="95" t="s">
        <v>1271</v>
      </c>
      <c r="B791" s="96" t="s">
        <v>102</v>
      </c>
      <c r="C791" s="117" t="s">
        <v>1166</v>
      </c>
      <c r="D791" s="90">
        <v>220519</v>
      </c>
      <c r="E791" s="97">
        <v>0</v>
      </c>
      <c r="F791" s="91">
        <f t="shared" si="174"/>
        <v>220519</v>
      </c>
    </row>
    <row r="792" spans="1:6" s="94" customFormat="1" ht="45.75" x14ac:dyDescent="0.25">
      <c r="A792" s="92" t="s">
        <v>1371</v>
      </c>
      <c r="B792" s="93" t="s">
        <v>102</v>
      </c>
      <c r="C792" s="115" t="s">
        <v>1541</v>
      </c>
      <c r="D792" s="88">
        <f>D793</f>
        <v>11023181</v>
      </c>
      <c r="E792" s="88">
        <f>E793</f>
        <v>0</v>
      </c>
      <c r="F792" s="89">
        <f t="shared" si="163"/>
        <v>11023181</v>
      </c>
    </row>
    <row r="793" spans="1:6" s="4" customFormat="1" ht="33" customHeight="1" x14ac:dyDescent="0.25">
      <c r="A793" s="98" t="s">
        <v>1546</v>
      </c>
      <c r="B793" s="96" t="s">
        <v>102</v>
      </c>
      <c r="C793" s="117" t="s">
        <v>1542</v>
      </c>
      <c r="D793" s="90">
        <f t="shared" ref="D793:E795" si="175">D794</f>
        <v>11023181</v>
      </c>
      <c r="E793" s="90">
        <f t="shared" si="175"/>
        <v>0</v>
      </c>
      <c r="F793" s="91">
        <f t="shared" si="163"/>
        <v>11023181</v>
      </c>
    </row>
    <row r="794" spans="1:6" s="4" customFormat="1" ht="23.25" x14ac:dyDescent="0.25">
      <c r="A794" s="95" t="s">
        <v>105</v>
      </c>
      <c r="B794" s="96" t="s">
        <v>102</v>
      </c>
      <c r="C794" s="117" t="s">
        <v>1543</v>
      </c>
      <c r="D794" s="90">
        <f t="shared" si="175"/>
        <v>11023181</v>
      </c>
      <c r="E794" s="90">
        <f t="shared" si="175"/>
        <v>0</v>
      </c>
      <c r="F794" s="91">
        <f t="shared" si="163"/>
        <v>11023181</v>
      </c>
    </row>
    <row r="795" spans="1:6" s="4" customFormat="1" ht="28.5" customHeight="1" x14ac:dyDescent="0.25">
      <c r="A795" s="95" t="s">
        <v>1155</v>
      </c>
      <c r="B795" s="96" t="s">
        <v>102</v>
      </c>
      <c r="C795" s="117" t="s">
        <v>1544</v>
      </c>
      <c r="D795" s="90">
        <f t="shared" si="175"/>
        <v>11023181</v>
      </c>
      <c r="E795" s="90">
        <f t="shared" si="175"/>
        <v>0</v>
      </c>
      <c r="F795" s="91">
        <f t="shared" si="163"/>
        <v>11023181</v>
      </c>
    </row>
    <row r="796" spans="1:6" s="4" customFormat="1" ht="28.5" customHeight="1" x14ac:dyDescent="0.25">
      <c r="A796" s="95" t="s">
        <v>106</v>
      </c>
      <c r="B796" s="96" t="s">
        <v>102</v>
      </c>
      <c r="C796" s="117" t="s">
        <v>1545</v>
      </c>
      <c r="D796" s="90">
        <v>11023181</v>
      </c>
      <c r="E796" s="97">
        <v>0</v>
      </c>
      <c r="F796" s="91">
        <f t="shared" si="163"/>
        <v>11023181</v>
      </c>
    </row>
    <row r="797" spans="1:6" s="94" customFormat="1" ht="22.5" x14ac:dyDescent="0.25">
      <c r="A797" s="98" t="s">
        <v>1415</v>
      </c>
      <c r="B797" s="93" t="s">
        <v>102</v>
      </c>
      <c r="C797" s="115" t="s">
        <v>1414</v>
      </c>
      <c r="D797" s="88">
        <f>D798</f>
        <v>0</v>
      </c>
      <c r="E797" s="88">
        <f>E798</f>
        <v>0</v>
      </c>
      <c r="F797" s="89" t="str">
        <f t="shared" ref="F797:F801" si="176">IF(OR(D797="-",E797=D797),"-",D797-IF(E797="-",0,E797))</f>
        <v>-</v>
      </c>
    </row>
    <row r="798" spans="1:6" s="153" customFormat="1" ht="33" customHeight="1" x14ac:dyDescent="0.25">
      <c r="A798" s="98" t="s">
        <v>1416</v>
      </c>
      <c r="B798" s="96" t="s">
        <v>102</v>
      </c>
      <c r="C798" s="117" t="s">
        <v>1388</v>
      </c>
      <c r="D798" s="90">
        <f t="shared" ref="D798:E800" si="177">D799</f>
        <v>0</v>
      </c>
      <c r="E798" s="90">
        <f t="shared" si="177"/>
        <v>0</v>
      </c>
      <c r="F798" s="91" t="str">
        <f t="shared" si="176"/>
        <v>-</v>
      </c>
    </row>
    <row r="799" spans="1:6" s="153" customFormat="1" ht="23.25" x14ac:dyDescent="0.25">
      <c r="A799" s="95" t="s">
        <v>105</v>
      </c>
      <c r="B799" s="96" t="s">
        <v>102</v>
      </c>
      <c r="C799" s="117" t="s">
        <v>1387</v>
      </c>
      <c r="D799" s="90">
        <f t="shared" si="177"/>
        <v>0</v>
      </c>
      <c r="E799" s="90">
        <f t="shared" si="177"/>
        <v>0</v>
      </c>
      <c r="F799" s="91" t="str">
        <f t="shared" si="176"/>
        <v>-</v>
      </c>
    </row>
    <row r="800" spans="1:6" s="153" customFormat="1" ht="23.25" x14ac:dyDescent="0.25">
      <c r="A800" s="95" t="s">
        <v>350</v>
      </c>
      <c r="B800" s="96" t="s">
        <v>102</v>
      </c>
      <c r="C800" s="117" t="s">
        <v>1386</v>
      </c>
      <c r="D800" s="90">
        <f t="shared" si="177"/>
        <v>0</v>
      </c>
      <c r="E800" s="90">
        <f t="shared" si="177"/>
        <v>0</v>
      </c>
      <c r="F800" s="91" t="str">
        <f t="shared" si="176"/>
        <v>-</v>
      </c>
    </row>
    <row r="801" spans="1:6" s="153" customFormat="1" ht="26.25" customHeight="1" x14ac:dyDescent="0.25">
      <c r="A801" s="95" t="s">
        <v>106</v>
      </c>
      <c r="B801" s="96" t="s">
        <v>102</v>
      </c>
      <c r="C801" s="117" t="s">
        <v>1385</v>
      </c>
      <c r="D801" s="90">
        <v>0</v>
      </c>
      <c r="E801" s="97">
        <v>0</v>
      </c>
      <c r="F801" s="91" t="str">
        <f t="shared" si="176"/>
        <v>-</v>
      </c>
    </row>
    <row r="802" spans="1:6" s="160" customFormat="1" ht="31.5" hidden="1" customHeight="1" x14ac:dyDescent="0.25">
      <c r="A802" s="281" t="s">
        <v>1108</v>
      </c>
      <c r="B802" s="282" t="s">
        <v>102</v>
      </c>
      <c r="C802" s="283" t="s">
        <v>1107</v>
      </c>
      <c r="D802" s="284">
        <f>D808+D813+D803</f>
        <v>0</v>
      </c>
      <c r="E802" s="284">
        <f>E808+E813+E803</f>
        <v>0</v>
      </c>
      <c r="F802" s="285" t="str">
        <f t="shared" ref="F802:F812" si="178">IF(OR(D802="-",E802=D802),"-",D802-IF(E802="-",0,E802))</f>
        <v>-</v>
      </c>
    </row>
    <row r="803" spans="1:6" s="160" customFormat="1" hidden="1" x14ac:dyDescent="0.25">
      <c r="A803" s="281" t="s">
        <v>104</v>
      </c>
      <c r="B803" s="282" t="s">
        <v>102</v>
      </c>
      <c r="C803" s="283" t="s">
        <v>1167</v>
      </c>
      <c r="D803" s="284">
        <f>D804</f>
        <v>0</v>
      </c>
      <c r="E803" s="284">
        <f>E804</f>
        <v>0</v>
      </c>
      <c r="F803" s="285" t="str">
        <f t="shared" si="178"/>
        <v>-</v>
      </c>
    </row>
    <row r="804" spans="1:6" s="161" customFormat="1" ht="33.75" hidden="1" customHeight="1" x14ac:dyDescent="0.25">
      <c r="A804" s="286" t="s">
        <v>148</v>
      </c>
      <c r="B804" s="287" t="s">
        <v>102</v>
      </c>
      <c r="C804" s="288" t="s">
        <v>1168</v>
      </c>
      <c r="D804" s="289">
        <f t="shared" ref="D804:E806" si="179">D805</f>
        <v>0</v>
      </c>
      <c r="E804" s="289">
        <f t="shared" si="179"/>
        <v>0</v>
      </c>
      <c r="F804" s="290" t="str">
        <f t="shared" si="178"/>
        <v>-</v>
      </c>
    </row>
    <row r="805" spans="1:6" s="161" customFormat="1" ht="26.25" hidden="1" customHeight="1" x14ac:dyDescent="0.25">
      <c r="A805" s="286" t="s">
        <v>105</v>
      </c>
      <c r="B805" s="287" t="s">
        <v>102</v>
      </c>
      <c r="C805" s="288" t="s">
        <v>1169</v>
      </c>
      <c r="D805" s="289">
        <f t="shared" si="179"/>
        <v>0</v>
      </c>
      <c r="E805" s="289">
        <f t="shared" si="179"/>
        <v>0</v>
      </c>
      <c r="F805" s="290" t="str">
        <f t="shared" si="178"/>
        <v>-</v>
      </c>
    </row>
    <row r="806" spans="1:6" s="161" customFormat="1" ht="41.25" hidden="1" customHeight="1" x14ac:dyDescent="0.25">
      <c r="A806" s="286" t="s">
        <v>1155</v>
      </c>
      <c r="B806" s="287" t="s">
        <v>102</v>
      </c>
      <c r="C806" s="288" t="s">
        <v>1170</v>
      </c>
      <c r="D806" s="289">
        <f t="shared" si="179"/>
        <v>0</v>
      </c>
      <c r="E806" s="289">
        <f t="shared" si="179"/>
        <v>0</v>
      </c>
      <c r="F806" s="290" t="str">
        <f t="shared" si="178"/>
        <v>-</v>
      </c>
    </row>
    <row r="807" spans="1:6" s="161" customFormat="1" ht="18" hidden="1" customHeight="1" x14ac:dyDescent="0.25">
      <c r="A807" s="286" t="s">
        <v>1271</v>
      </c>
      <c r="B807" s="287" t="s">
        <v>102</v>
      </c>
      <c r="C807" s="288" t="s">
        <v>1171</v>
      </c>
      <c r="D807" s="289">
        <v>0</v>
      </c>
      <c r="E807" s="291">
        <v>0</v>
      </c>
      <c r="F807" s="290" t="str">
        <f t="shared" si="178"/>
        <v>-</v>
      </c>
    </row>
    <row r="808" spans="1:6" s="86" customFormat="1" ht="45.75" hidden="1" x14ac:dyDescent="0.25">
      <c r="A808" s="188" t="s">
        <v>308</v>
      </c>
      <c r="B808" s="189" t="s">
        <v>102</v>
      </c>
      <c r="C808" s="190" t="s">
        <v>1119</v>
      </c>
      <c r="D808" s="191">
        <f>D809</f>
        <v>0</v>
      </c>
      <c r="E808" s="191">
        <f>E809</f>
        <v>0</v>
      </c>
      <c r="F808" s="195" t="str">
        <f t="shared" si="178"/>
        <v>-</v>
      </c>
    </row>
    <row r="809" spans="1:6" s="87" customFormat="1" ht="78" hidden="1" customHeight="1" x14ac:dyDescent="0.25">
      <c r="A809" s="175" t="s">
        <v>1136</v>
      </c>
      <c r="B809" s="176" t="s">
        <v>102</v>
      </c>
      <c r="C809" s="192" t="s">
        <v>1120</v>
      </c>
      <c r="D809" s="193">
        <f t="shared" ref="D809:E811" si="180">D810</f>
        <v>0</v>
      </c>
      <c r="E809" s="193">
        <f t="shared" si="180"/>
        <v>0</v>
      </c>
      <c r="F809" s="196" t="str">
        <f t="shared" si="178"/>
        <v>-</v>
      </c>
    </row>
    <row r="810" spans="1:6" s="87" customFormat="1" ht="31.5" hidden="1" customHeight="1" x14ac:dyDescent="0.25">
      <c r="A810" s="175" t="s">
        <v>105</v>
      </c>
      <c r="B810" s="176" t="s">
        <v>102</v>
      </c>
      <c r="C810" s="192" t="s">
        <v>1121</v>
      </c>
      <c r="D810" s="193">
        <f t="shared" si="180"/>
        <v>0</v>
      </c>
      <c r="E810" s="193">
        <f t="shared" si="180"/>
        <v>0</v>
      </c>
      <c r="F810" s="196" t="str">
        <f t="shared" si="178"/>
        <v>-</v>
      </c>
    </row>
    <row r="811" spans="1:6" s="87" customFormat="1" ht="23.25" hidden="1" x14ac:dyDescent="0.25">
      <c r="A811" s="175" t="s">
        <v>350</v>
      </c>
      <c r="B811" s="176" t="s">
        <v>102</v>
      </c>
      <c r="C811" s="192" t="s">
        <v>1122</v>
      </c>
      <c r="D811" s="193">
        <f t="shared" si="180"/>
        <v>0</v>
      </c>
      <c r="E811" s="193">
        <f t="shared" si="180"/>
        <v>0</v>
      </c>
      <c r="F811" s="196" t="str">
        <f t="shared" si="178"/>
        <v>-</v>
      </c>
    </row>
    <row r="812" spans="1:6" s="87" customFormat="1" hidden="1" x14ac:dyDescent="0.25">
      <c r="A812" s="175" t="s">
        <v>1271</v>
      </c>
      <c r="B812" s="176" t="s">
        <v>102</v>
      </c>
      <c r="C812" s="192" t="s">
        <v>1123</v>
      </c>
      <c r="D812" s="193">
        <v>0</v>
      </c>
      <c r="E812" s="194">
        <v>0</v>
      </c>
      <c r="F812" s="196" t="str">
        <f t="shared" si="178"/>
        <v>-</v>
      </c>
    </row>
    <row r="813" spans="1:6" s="86" customFormat="1" ht="45" hidden="1" x14ac:dyDescent="0.25">
      <c r="A813" s="339" t="s">
        <v>1134</v>
      </c>
      <c r="B813" s="189" t="s">
        <v>102</v>
      </c>
      <c r="C813" s="190" t="s">
        <v>1124</v>
      </c>
      <c r="D813" s="191">
        <f>D814</f>
        <v>0</v>
      </c>
      <c r="E813" s="191">
        <f>E814</f>
        <v>0</v>
      </c>
      <c r="F813" s="195" t="str">
        <f t="shared" ref="F813:F817" si="181">IF(OR(D813="-",E813=D813),"-",D813-IF(E813="-",0,E813))</f>
        <v>-</v>
      </c>
    </row>
    <row r="814" spans="1:6" s="87" customFormat="1" ht="66" hidden="1" customHeight="1" x14ac:dyDescent="0.25">
      <c r="A814" s="339" t="s">
        <v>1135</v>
      </c>
      <c r="B814" s="176" t="s">
        <v>102</v>
      </c>
      <c r="C814" s="192" t="s">
        <v>1125</v>
      </c>
      <c r="D814" s="193">
        <f t="shared" ref="D814:E816" si="182">D815</f>
        <v>0</v>
      </c>
      <c r="E814" s="193">
        <f t="shared" si="182"/>
        <v>0</v>
      </c>
      <c r="F814" s="196" t="str">
        <f t="shared" si="181"/>
        <v>-</v>
      </c>
    </row>
    <row r="815" spans="1:6" s="87" customFormat="1" ht="23.25" hidden="1" x14ac:dyDescent="0.25">
      <c r="A815" s="175" t="s">
        <v>105</v>
      </c>
      <c r="B815" s="176" t="s">
        <v>102</v>
      </c>
      <c r="C815" s="192" t="s">
        <v>1126</v>
      </c>
      <c r="D815" s="193">
        <f t="shared" si="182"/>
        <v>0</v>
      </c>
      <c r="E815" s="193">
        <f t="shared" si="182"/>
        <v>0</v>
      </c>
      <c r="F815" s="196" t="str">
        <f t="shared" si="181"/>
        <v>-</v>
      </c>
    </row>
    <row r="816" spans="1:6" s="87" customFormat="1" ht="23.25" hidden="1" x14ac:dyDescent="0.25">
      <c r="A816" s="175" t="s">
        <v>350</v>
      </c>
      <c r="B816" s="176" t="s">
        <v>102</v>
      </c>
      <c r="C816" s="192" t="s">
        <v>1127</v>
      </c>
      <c r="D816" s="193">
        <f t="shared" si="182"/>
        <v>0</v>
      </c>
      <c r="E816" s="193">
        <f t="shared" si="182"/>
        <v>0</v>
      </c>
      <c r="F816" s="196" t="str">
        <f t="shared" si="181"/>
        <v>-</v>
      </c>
    </row>
    <row r="817" spans="1:6" s="87" customFormat="1" ht="34.5" hidden="1" x14ac:dyDescent="0.25">
      <c r="A817" s="175" t="s">
        <v>106</v>
      </c>
      <c r="B817" s="176" t="s">
        <v>102</v>
      </c>
      <c r="C817" s="192" t="s">
        <v>1128</v>
      </c>
      <c r="D817" s="193">
        <v>0</v>
      </c>
      <c r="E817" s="194">
        <v>0</v>
      </c>
      <c r="F817" s="196" t="str">
        <f t="shared" si="181"/>
        <v>-</v>
      </c>
    </row>
    <row r="818" spans="1:6" s="123" customFormat="1" x14ac:dyDescent="0.25">
      <c r="A818" s="92" t="s">
        <v>731</v>
      </c>
      <c r="B818" s="93" t="s">
        <v>102</v>
      </c>
      <c r="C818" s="115" t="s">
        <v>732</v>
      </c>
      <c r="D818" s="88">
        <f t="shared" ref="D818:E844" si="183">D819</f>
        <v>1966944.44</v>
      </c>
      <c r="E818" s="88">
        <f t="shared" si="183"/>
        <v>208535</v>
      </c>
      <c r="F818" s="89">
        <f t="shared" si="163"/>
        <v>1758409.44</v>
      </c>
    </row>
    <row r="819" spans="1:6" s="123" customFormat="1" ht="15" customHeight="1" x14ac:dyDescent="0.25">
      <c r="A819" s="92" t="s">
        <v>1375</v>
      </c>
      <c r="B819" s="93" t="s">
        <v>102</v>
      </c>
      <c r="C819" s="115" t="s">
        <v>733</v>
      </c>
      <c r="D819" s="88">
        <f>D820+D840</f>
        <v>1966944.44</v>
      </c>
      <c r="E819" s="88">
        <f>E820+E840</f>
        <v>208535</v>
      </c>
      <c r="F819" s="89">
        <f t="shared" si="163"/>
        <v>1758409.44</v>
      </c>
    </row>
    <row r="820" spans="1:6" s="94" customFormat="1" ht="45.75" customHeight="1" x14ac:dyDescent="0.25">
      <c r="A820" s="92" t="s">
        <v>748</v>
      </c>
      <c r="B820" s="93" t="s">
        <v>102</v>
      </c>
      <c r="C820" s="115" t="s">
        <v>979</v>
      </c>
      <c r="D820" s="88">
        <f t="shared" ref="D820:E832" si="184">D821</f>
        <v>1966944.44</v>
      </c>
      <c r="E820" s="88">
        <f t="shared" si="184"/>
        <v>208535</v>
      </c>
      <c r="F820" s="89">
        <f t="shared" ref="F820:F827" si="185">IF(OR(D820="-",E820=D820),"-",D820-IF(E820="-",0,E820))</f>
        <v>1758409.44</v>
      </c>
    </row>
    <row r="821" spans="1:6" s="94" customFormat="1" ht="23.25" x14ac:dyDescent="0.25">
      <c r="A821" s="92" t="s">
        <v>1376</v>
      </c>
      <c r="B821" s="93" t="s">
        <v>102</v>
      </c>
      <c r="C821" s="121" t="s">
        <v>986</v>
      </c>
      <c r="D821" s="88">
        <f>D822+D828</f>
        <v>1966944.44</v>
      </c>
      <c r="E821" s="88">
        <f>E822+E828</f>
        <v>208535</v>
      </c>
      <c r="F821" s="89">
        <f t="shared" si="185"/>
        <v>1758409.44</v>
      </c>
    </row>
    <row r="822" spans="1:6" s="4" customFormat="1" ht="27" customHeight="1" x14ac:dyDescent="0.25">
      <c r="A822" s="95" t="s">
        <v>1174</v>
      </c>
      <c r="B822" s="96" t="s">
        <v>102</v>
      </c>
      <c r="C822" s="117" t="s">
        <v>985</v>
      </c>
      <c r="D822" s="90">
        <f t="shared" si="184"/>
        <v>590800</v>
      </c>
      <c r="E822" s="90">
        <f t="shared" si="184"/>
        <v>208535</v>
      </c>
      <c r="F822" s="91">
        <f t="shared" si="185"/>
        <v>382265</v>
      </c>
    </row>
    <row r="823" spans="1:6" s="4" customFormat="1" ht="37.5" customHeight="1" x14ac:dyDescent="0.25">
      <c r="A823" s="95" t="s">
        <v>0</v>
      </c>
      <c r="B823" s="96" t="s">
        <v>102</v>
      </c>
      <c r="C823" s="117" t="s">
        <v>984</v>
      </c>
      <c r="D823" s="90">
        <f t="shared" si="184"/>
        <v>590800</v>
      </c>
      <c r="E823" s="90">
        <f t="shared" si="184"/>
        <v>208535</v>
      </c>
      <c r="F823" s="91">
        <f t="shared" si="185"/>
        <v>382265</v>
      </c>
    </row>
    <row r="824" spans="1:6" s="4" customFormat="1" ht="23.25" x14ac:dyDescent="0.25">
      <c r="A824" s="95" t="s">
        <v>1</v>
      </c>
      <c r="B824" s="96" t="s">
        <v>102</v>
      </c>
      <c r="C824" s="117" t="s">
        <v>983</v>
      </c>
      <c r="D824" s="90">
        <f t="shared" si="184"/>
        <v>590800</v>
      </c>
      <c r="E824" s="90">
        <f t="shared" si="184"/>
        <v>208535</v>
      </c>
      <c r="F824" s="91">
        <f t="shared" si="185"/>
        <v>382265</v>
      </c>
    </row>
    <row r="825" spans="1:6" s="4" customFormat="1" ht="24.75" customHeight="1" x14ac:dyDescent="0.25">
      <c r="A825" s="95" t="s">
        <v>2</v>
      </c>
      <c r="B825" s="96" t="s">
        <v>102</v>
      </c>
      <c r="C825" s="117" t="s">
        <v>982</v>
      </c>
      <c r="D825" s="90">
        <f t="shared" si="184"/>
        <v>590800</v>
      </c>
      <c r="E825" s="90">
        <f t="shared" si="184"/>
        <v>208535</v>
      </c>
      <c r="F825" s="91">
        <f t="shared" si="185"/>
        <v>382265</v>
      </c>
    </row>
    <row r="826" spans="1:6" s="4" customFormat="1" x14ac:dyDescent="0.25">
      <c r="A826" s="95" t="s">
        <v>4</v>
      </c>
      <c r="B826" s="96" t="s">
        <v>102</v>
      </c>
      <c r="C826" s="117" t="s">
        <v>981</v>
      </c>
      <c r="D826" s="90">
        <f t="shared" si="184"/>
        <v>590800</v>
      </c>
      <c r="E826" s="90">
        <f t="shared" si="184"/>
        <v>208535</v>
      </c>
      <c r="F826" s="91">
        <f t="shared" si="185"/>
        <v>382265</v>
      </c>
    </row>
    <row r="827" spans="1:6" s="4" customFormat="1" ht="50.25" customHeight="1" x14ac:dyDescent="0.25">
      <c r="A827" s="95" t="s">
        <v>3</v>
      </c>
      <c r="B827" s="96" t="s">
        <v>102</v>
      </c>
      <c r="C827" s="117" t="s">
        <v>980</v>
      </c>
      <c r="D827" s="90">
        <v>590800</v>
      </c>
      <c r="E827" s="97">
        <v>208535</v>
      </c>
      <c r="F827" s="91">
        <f t="shared" si="185"/>
        <v>382265</v>
      </c>
    </row>
    <row r="828" spans="1:6" s="150" customFormat="1" ht="39.75" customHeight="1" x14ac:dyDescent="0.25">
      <c r="A828" s="100" t="s">
        <v>1207</v>
      </c>
      <c r="B828" s="96" t="s">
        <v>102</v>
      </c>
      <c r="C828" s="117" t="s">
        <v>1206</v>
      </c>
      <c r="D828" s="90">
        <f>D829+D834</f>
        <v>1376144.44</v>
      </c>
      <c r="E828" s="90">
        <f>E829+E834</f>
        <v>0</v>
      </c>
      <c r="F828" s="91">
        <f t="shared" ref="F828:F839" si="186">IF(OR(D828="-",E828=D828),"-",D828-IF(E828="-",0,E828))</f>
        <v>1376144.44</v>
      </c>
    </row>
    <row r="829" spans="1:6" s="150" customFormat="1" ht="45" x14ac:dyDescent="0.25">
      <c r="A829" s="98" t="s">
        <v>1208</v>
      </c>
      <c r="B829" s="96" t="s">
        <v>102</v>
      </c>
      <c r="C829" s="117" t="s">
        <v>1211</v>
      </c>
      <c r="D829" s="90">
        <f t="shared" si="184"/>
        <v>1261700</v>
      </c>
      <c r="E829" s="90">
        <f t="shared" si="184"/>
        <v>0</v>
      </c>
      <c r="F829" s="91">
        <f t="shared" si="186"/>
        <v>1261700</v>
      </c>
    </row>
    <row r="830" spans="1:6" s="150" customFormat="1" ht="22.5" x14ac:dyDescent="0.25">
      <c r="A830" s="98" t="s">
        <v>1209</v>
      </c>
      <c r="B830" s="96" t="s">
        <v>102</v>
      </c>
      <c r="C830" s="117" t="s">
        <v>1212</v>
      </c>
      <c r="D830" s="90">
        <f t="shared" si="184"/>
        <v>1261700</v>
      </c>
      <c r="E830" s="90">
        <f t="shared" si="184"/>
        <v>0</v>
      </c>
      <c r="F830" s="91">
        <f t="shared" si="186"/>
        <v>1261700</v>
      </c>
    </row>
    <row r="831" spans="1:6" s="150" customFormat="1" ht="22.5" x14ac:dyDescent="0.25">
      <c r="A831" s="98" t="s">
        <v>2</v>
      </c>
      <c r="B831" s="96" t="s">
        <v>102</v>
      </c>
      <c r="C831" s="117" t="s">
        <v>1213</v>
      </c>
      <c r="D831" s="90">
        <f t="shared" si="184"/>
        <v>1261700</v>
      </c>
      <c r="E831" s="90">
        <f t="shared" si="184"/>
        <v>0</v>
      </c>
      <c r="F831" s="91">
        <f t="shared" si="186"/>
        <v>1261700</v>
      </c>
    </row>
    <row r="832" spans="1:6" s="150" customFormat="1" x14ac:dyDescent="0.25">
      <c r="A832" s="98" t="s">
        <v>1210</v>
      </c>
      <c r="B832" s="96" t="s">
        <v>102</v>
      </c>
      <c r="C832" s="117" t="s">
        <v>1214</v>
      </c>
      <c r="D832" s="90">
        <f t="shared" si="184"/>
        <v>1261700</v>
      </c>
      <c r="E832" s="90">
        <f t="shared" si="184"/>
        <v>0</v>
      </c>
      <c r="F832" s="91">
        <f t="shared" si="186"/>
        <v>1261700</v>
      </c>
    </row>
    <row r="833" spans="1:36" s="150" customFormat="1" ht="47.25" customHeight="1" x14ac:dyDescent="0.25">
      <c r="A833" s="95" t="s">
        <v>3</v>
      </c>
      <c r="B833" s="96" t="s">
        <v>102</v>
      </c>
      <c r="C833" s="117" t="s">
        <v>1250</v>
      </c>
      <c r="D833" s="90">
        <v>1261700</v>
      </c>
      <c r="E833" s="97">
        <v>0</v>
      </c>
      <c r="F833" s="91">
        <f t="shared" si="186"/>
        <v>1261700</v>
      </c>
    </row>
    <row r="834" spans="1:36" s="86" customFormat="1" ht="51" customHeight="1" x14ac:dyDescent="0.25">
      <c r="A834" s="92" t="s">
        <v>1371</v>
      </c>
      <c r="B834" s="93" t="s">
        <v>102</v>
      </c>
      <c r="C834" s="115" t="s">
        <v>1420</v>
      </c>
      <c r="D834" s="88">
        <f t="shared" ref="D834:E836" si="187">D835</f>
        <v>114444.44</v>
      </c>
      <c r="E834" s="88">
        <f t="shared" si="187"/>
        <v>0</v>
      </c>
      <c r="F834" s="89">
        <f t="shared" si="186"/>
        <v>114444.44</v>
      </c>
    </row>
    <row r="835" spans="1:36" ht="65.25" customHeight="1" x14ac:dyDescent="0.25">
      <c r="A835" s="130" t="s">
        <v>1421</v>
      </c>
      <c r="B835" s="96" t="s">
        <v>102</v>
      </c>
      <c r="C835" s="116" t="s">
        <v>1419</v>
      </c>
      <c r="D835" s="90">
        <f t="shared" si="187"/>
        <v>114444.44</v>
      </c>
      <c r="E835" s="90">
        <f t="shared" si="187"/>
        <v>0</v>
      </c>
      <c r="F835" s="91">
        <f t="shared" si="186"/>
        <v>114444.44</v>
      </c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</row>
    <row r="836" spans="1:36" ht="27.75" customHeight="1" x14ac:dyDescent="0.25">
      <c r="A836" s="130" t="s">
        <v>2</v>
      </c>
      <c r="B836" s="96" t="s">
        <v>102</v>
      </c>
      <c r="C836" s="116" t="s">
        <v>1422</v>
      </c>
      <c r="D836" s="90">
        <f t="shared" si="187"/>
        <v>114444.44</v>
      </c>
      <c r="E836" s="90">
        <f t="shared" si="187"/>
        <v>0</v>
      </c>
      <c r="F836" s="91">
        <f t="shared" si="186"/>
        <v>114444.44</v>
      </c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</row>
    <row r="837" spans="1:36" ht="15" customHeight="1" x14ac:dyDescent="0.25">
      <c r="A837" s="95" t="s">
        <v>4</v>
      </c>
      <c r="B837" s="96" t="s">
        <v>102</v>
      </c>
      <c r="C837" s="116" t="s">
        <v>1423</v>
      </c>
      <c r="D837" s="90">
        <f>D838+D839</f>
        <v>114444.44</v>
      </c>
      <c r="E837" s="90">
        <f>E838+E839</f>
        <v>0</v>
      </c>
      <c r="F837" s="91">
        <f t="shared" si="186"/>
        <v>114444.44</v>
      </c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</row>
    <row r="838" spans="1:36" ht="49.5" hidden="1" customHeight="1" x14ac:dyDescent="0.25">
      <c r="A838" s="95" t="s">
        <v>3</v>
      </c>
      <c r="B838" s="96" t="s">
        <v>102</v>
      </c>
      <c r="C838" s="116" t="s">
        <v>978</v>
      </c>
      <c r="D838" s="90">
        <v>0</v>
      </c>
      <c r="E838" s="97">
        <v>0</v>
      </c>
      <c r="F838" s="91" t="str">
        <f t="shared" si="186"/>
        <v>-</v>
      </c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</row>
    <row r="839" spans="1:36" ht="14.25" customHeight="1" x14ac:dyDescent="0.25">
      <c r="A839" s="95" t="s">
        <v>55</v>
      </c>
      <c r="B839" s="96" t="s">
        <v>102</v>
      </c>
      <c r="C839" s="116" t="s">
        <v>1424</v>
      </c>
      <c r="D839" s="90">
        <v>114444.44</v>
      </c>
      <c r="E839" s="97">
        <v>0</v>
      </c>
      <c r="F839" s="91">
        <f t="shared" si="186"/>
        <v>114444.44</v>
      </c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</row>
    <row r="840" spans="1:36" s="149" customFormat="1" ht="23.25" hidden="1" x14ac:dyDescent="0.25">
      <c r="A840" s="188" t="s">
        <v>333</v>
      </c>
      <c r="B840" s="189" t="s">
        <v>102</v>
      </c>
      <c r="C840" s="190" t="s">
        <v>734</v>
      </c>
      <c r="D840" s="191">
        <f t="shared" si="183"/>
        <v>0</v>
      </c>
      <c r="E840" s="191">
        <f t="shared" si="183"/>
        <v>0</v>
      </c>
      <c r="F840" s="195" t="str">
        <f t="shared" si="163"/>
        <v>-</v>
      </c>
    </row>
    <row r="841" spans="1:36" s="149" customFormat="1" ht="23.25" hidden="1" x14ac:dyDescent="0.25">
      <c r="A841" s="188" t="s">
        <v>103</v>
      </c>
      <c r="B841" s="189" t="s">
        <v>102</v>
      </c>
      <c r="C841" s="190" t="s">
        <v>735</v>
      </c>
      <c r="D841" s="191">
        <f t="shared" si="183"/>
        <v>0</v>
      </c>
      <c r="E841" s="191">
        <f t="shared" si="183"/>
        <v>0</v>
      </c>
      <c r="F841" s="195" t="str">
        <f t="shared" si="163"/>
        <v>-</v>
      </c>
    </row>
    <row r="842" spans="1:36" s="148" customFormat="1" hidden="1" x14ac:dyDescent="0.25">
      <c r="A842" s="175" t="s">
        <v>104</v>
      </c>
      <c r="B842" s="176" t="s">
        <v>102</v>
      </c>
      <c r="C842" s="192" t="s">
        <v>736</v>
      </c>
      <c r="D842" s="193">
        <f t="shared" si="183"/>
        <v>0</v>
      </c>
      <c r="E842" s="193">
        <f t="shared" si="183"/>
        <v>0</v>
      </c>
      <c r="F842" s="196" t="str">
        <f t="shared" si="163"/>
        <v>-</v>
      </c>
    </row>
    <row r="843" spans="1:36" s="148" customFormat="1" ht="21.75" hidden="1" customHeight="1" x14ac:dyDescent="0.25">
      <c r="A843" s="175" t="s">
        <v>56</v>
      </c>
      <c r="B843" s="176" t="s">
        <v>102</v>
      </c>
      <c r="C843" s="192" t="s">
        <v>737</v>
      </c>
      <c r="D843" s="193">
        <f t="shared" si="183"/>
        <v>0</v>
      </c>
      <c r="E843" s="193">
        <f t="shared" si="183"/>
        <v>0</v>
      </c>
      <c r="F843" s="196" t="str">
        <f t="shared" si="163"/>
        <v>-</v>
      </c>
    </row>
    <row r="844" spans="1:36" s="148" customFormat="1" ht="57" hidden="1" x14ac:dyDescent="0.25">
      <c r="A844" s="175" t="s">
        <v>109</v>
      </c>
      <c r="B844" s="176" t="s">
        <v>102</v>
      </c>
      <c r="C844" s="192" t="s">
        <v>738</v>
      </c>
      <c r="D844" s="193">
        <f t="shared" si="183"/>
        <v>0</v>
      </c>
      <c r="E844" s="193">
        <f t="shared" si="183"/>
        <v>0</v>
      </c>
      <c r="F844" s="196" t="str">
        <f t="shared" si="163"/>
        <v>-</v>
      </c>
    </row>
    <row r="845" spans="1:36" s="148" customFormat="1" ht="23.25" hidden="1" x14ac:dyDescent="0.25">
      <c r="A845" s="175" t="s">
        <v>739</v>
      </c>
      <c r="B845" s="176" t="s">
        <v>102</v>
      </c>
      <c r="C845" s="192" t="s">
        <v>740</v>
      </c>
      <c r="D845" s="193">
        <f>D846+D847</f>
        <v>0</v>
      </c>
      <c r="E845" s="193">
        <f>E846+E847</f>
        <v>0</v>
      </c>
      <c r="F845" s="196" t="str">
        <f t="shared" si="163"/>
        <v>-</v>
      </c>
    </row>
    <row r="846" spans="1:36" s="148" customFormat="1" ht="23.25" hidden="1" x14ac:dyDescent="0.25">
      <c r="A846" s="175" t="s">
        <v>741</v>
      </c>
      <c r="B846" s="176" t="s">
        <v>102</v>
      </c>
      <c r="C846" s="192" t="s">
        <v>742</v>
      </c>
      <c r="D846" s="193">
        <v>0</v>
      </c>
      <c r="E846" s="194">
        <v>0</v>
      </c>
      <c r="F846" s="196" t="str">
        <f t="shared" si="163"/>
        <v>-</v>
      </c>
    </row>
    <row r="847" spans="1:36" s="148" customFormat="1" ht="41.25" hidden="1" customHeight="1" x14ac:dyDescent="0.25">
      <c r="A847" s="175" t="s">
        <v>743</v>
      </c>
      <c r="B847" s="176" t="s">
        <v>102</v>
      </c>
      <c r="C847" s="192" t="s">
        <v>744</v>
      </c>
      <c r="D847" s="193">
        <v>0</v>
      </c>
      <c r="E847" s="194">
        <v>0</v>
      </c>
      <c r="F847" s="196" t="str">
        <f t="shared" si="163"/>
        <v>-</v>
      </c>
    </row>
    <row r="848" spans="1:36" s="74" customFormat="1" x14ac:dyDescent="0.25">
      <c r="A848" s="92" t="s">
        <v>745</v>
      </c>
      <c r="B848" s="93" t="s">
        <v>102</v>
      </c>
      <c r="C848" s="115" t="s">
        <v>746</v>
      </c>
      <c r="D848" s="88">
        <f>D849</f>
        <v>44193300</v>
      </c>
      <c r="E848" s="88">
        <f>E849</f>
        <v>15986286.289999999</v>
      </c>
      <c r="F848" s="89">
        <f t="shared" si="163"/>
        <v>28207013.710000001</v>
      </c>
    </row>
    <row r="849" spans="1:36" s="74" customFormat="1" x14ac:dyDescent="0.25">
      <c r="A849" s="92" t="s">
        <v>164</v>
      </c>
      <c r="B849" s="93" t="s">
        <v>102</v>
      </c>
      <c r="C849" s="115" t="s">
        <v>747</v>
      </c>
      <c r="D849" s="88">
        <f>D850+D912</f>
        <v>44193300</v>
      </c>
      <c r="E849" s="88">
        <f>E850+E912</f>
        <v>15986286.289999999</v>
      </c>
      <c r="F849" s="89">
        <f t="shared" si="163"/>
        <v>28207013.710000001</v>
      </c>
    </row>
    <row r="850" spans="1:36" s="74" customFormat="1" ht="46.5" customHeight="1" x14ac:dyDescent="0.25">
      <c r="A850" s="92" t="s">
        <v>748</v>
      </c>
      <c r="B850" s="93" t="s">
        <v>102</v>
      </c>
      <c r="C850" s="115" t="s">
        <v>749</v>
      </c>
      <c r="D850" s="88">
        <f>D863+D895+D851</f>
        <v>44193300</v>
      </c>
      <c r="E850" s="88">
        <f>E863+E895+E851</f>
        <v>15986286.289999999</v>
      </c>
      <c r="F850" s="89">
        <f t="shared" si="163"/>
        <v>28207013.710000001</v>
      </c>
    </row>
    <row r="851" spans="1:36" s="94" customFormat="1" ht="22.5" hidden="1" x14ac:dyDescent="0.25">
      <c r="A851" s="317" t="s">
        <v>1046</v>
      </c>
      <c r="B851" s="313" t="s">
        <v>102</v>
      </c>
      <c r="C851" s="314" t="s">
        <v>1215</v>
      </c>
      <c r="D851" s="318">
        <f>D852</f>
        <v>0</v>
      </c>
      <c r="E851" s="318">
        <f>E852</f>
        <v>0</v>
      </c>
      <c r="F851" s="319" t="str">
        <f t="shared" ref="F851:F862" si="188">IF(OR(D851="-",E851=D851),"-",D851-IF(E851="-",0,E851))</f>
        <v>-</v>
      </c>
    </row>
    <row r="852" spans="1:36" s="4" customFormat="1" ht="45" hidden="1" x14ac:dyDescent="0.25">
      <c r="A852" s="317" t="s">
        <v>238</v>
      </c>
      <c r="B852" s="313" t="s">
        <v>102</v>
      </c>
      <c r="C852" s="314" t="s">
        <v>1216</v>
      </c>
      <c r="D852" s="318">
        <f>D858</f>
        <v>0</v>
      </c>
      <c r="E852" s="318">
        <f>E858</f>
        <v>0</v>
      </c>
      <c r="F852" s="319" t="str">
        <f t="shared" si="188"/>
        <v>-</v>
      </c>
    </row>
    <row r="853" spans="1:36" s="4" customFormat="1" ht="45" hidden="1" x14ac:dyDescent="0.25">
      <c r="A853" s="312" t="s">
        <v>1208</v>
      </c>
      <c r="B853" s="315" t="s">
        <v>102</v>
      </c>
      <c r="C853" s="316" t="s">
        <v>1217</v>
      </c>
      <c r="D853" s="320">
        <f t="shared" ref="D853:E856" si="189">D854</f>
        <v>0</v>
      </c>
      <c r="E853" s="320">
        <f t="shared" si="189"/>
        <v>0</v>
      </c>
      <c r="F853" s="321" t="str">
        <f t="shared" si="188"/>
        <v>-</v>
      </c>
    </row>
    <row r="854" spans="1:36" s="4" customFormat="1" ht="22.5" hidden="1" x14ac:dyDescent="0.25">
      <c r="A854" s="312" t="s">
        <v>1209</v>
      </c>
      <c r="B854" s="315" t="s">
        <v>102</v>
      </c>
      <c r="C854" s="316" t="s">
        <v>1218</v>
      </c>
      <c r="D854" s="320">
        <f t="shared" si="189"/>
        <v>0</v>
      </c>
      <c r="E854" s="320">
        <f t="shared" si="189"/>
        <v>0</v>
      </c>
      <c r="F854" s="321" t="str">
        <f t="shared" si="188"/>
        <v>-</v>
      </c>
    </row>
    <row r="855" spans="1:36" s="4" customFormat="1" ht="22.5" hidden="1" x14ac:dyDescent="0.25">
      <c r="A855" s="312" t="s">
        <v>2</v>
      </c>
      <c r="B855" s="315" t="s">
        <v>102</v>
      </c>
      <c r="C855" s="316" t="s">
        <v>1219</v>
      </c>
      <c r="D855" s="320">
        <f t="shared" si="189"/>
        <v>0</v>
      </c>
      <c r="E855" s="320">
        <f t="shared" si="189"/>
        <v>0</v>
      </c>
      <c r="F855" s="321" t="str">
        <f t="shared" si="188"/>
        <v>-</v>
      </c>
    </row>
    <row r="856" spans="1:36" s="4" customFormat="1" hidden="1" x14ac:dyDescent="0.25">
      <c r="A856" s="312" t="s">
        <v>1210</v>
      </c>
      <c r="B856" s="315" t="s">
        <v>102</v>
      </c>
      <c r="C856" s="316" t="s">
        <v>1220</v>
      </c>
      <c r="D856" s="320">
        <f t="shared" si="189"/>
        <v>0</v>
      </c>
      <c r="E856" s="320">
        <f t="shared" si="189"/>
        <v>0</v>
      </c>
      <c r="F856" s="321" t="str">
        <f t="shared" si="188"/>
        <v>-</v>
      </c>
    </row>
    <row r="857" spans="1:36" s="4" customFormat="1" ht="45.75" hidden="1" x14ac:dyDescent="0.25">
      <c r="A857" s="322" t="s">
        <v>3</v>
      </c>
      <c r="B857" s="315" t="s">
        <v>102</v>
      </c>
      <c r="C857" s="323" t="s">
        <v>1221</v>
      </c>
      <c r="D857" s="320">
        <v>0</v>
      </c>
      <c r="E857" s="324">
        <v>0</v>
      </c>
      <c r="F857" s="321" t="str">
        <f t="shared" si="188"/>
        <v>-</v>
      </c>
    </row>
    <row r="858" spans="1:36" s="74" customFormat="1" hidden="1" x14ac:dyDescent="0.25">
      <c r="A858" s="325" t="s">
        <v>104</v>
      </c>
      <c r="B858" s="313" t="s">
        <v>102</v>
      </c>
      <c r="C858" s="314" t="s">
        <v>1347</v>
      </c>
      <c r="D858" s="318">
        <f>D859</f>
        <v>0</v>
      </c>
      <c r="E858" s="318">
        <f>E859</f>
        <v>0</v>
      </c>
      <c r="F858" s="319" t="str">
        <f t="shared" si="188"/>
        <v>-</v>
      </c>
    </row>
    <row r="859" spans="1:36" hidden="1" x14ac:dyDescent="0.25">
      <c r="A859" s="312" t="s">
        <v>1037</v>
      </c>
      <c r="B859" s="315" t="s">
        <v>102</v>
      </c>
      <c r="C859" s="316" t="s">
        <v>1346</v>
      </c>
      <c r="D859" s="320">
        <f t="shared" ref="D859:E861" si="190">D860</f>
        <v>0</v>
      </c>
      <c r="E859" s="320">
        <f t="shared" si="190"/>
        <v>0</v>
      </c>
      <c r="F859" s="321" t="str">
        <f t="shared" si="188"/>
        <v>-</v>
      </c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</row>
    <row r="860" spans="1:36" ht="23.25" hidden="1" x14ac:dyDescent="0.25">
      <c r="A860" s="322" t="s">
        <v>105</v>
      </c>
      <c r="B860" s="315" t="s">
        <v>102</v>
      </c>
      <c r="C860" s="316" t="s">
        <v>1345</v>
      </c>
      <c r="D860" s="320">
        <f t="shared" si="190"/>
        <v>0</v>
      </c>
      <c r="E860" s="320">
        <f t="shared" si="190"/>
        <v>0</v>
      </c>
      <c r="F860" s="321" t="str">
        <f t="shared" si="188"/>
        <v>-</v>
      </c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</row>
    <row r="861" spans="1:36" ht="23.25" hidden="1" customHeight="1" x14ac:dyDescent="0.25">
      <c r="A861" s="322" t="s">
        <v>1155</v>
      </c>
      <c r="B861" s="315" t="s">
        <v>102</v>
      </c>
      <c r="C861" s="316" t="s">
        <v>1344</v>
      </c>
      <c r="D861" s="320">
        <f t="shared" si="190"/>
        <v>0</v>
      </c>
      <c r="E861" s="320">
        <f t="shared" si="190"/>
        <v>0</v>
      </c>
      <c r="F861" s="321" t="str">
        <f t="shared" si="188"/>
        <v>-</v>
      </c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</row>
    <row r="862" spans="1:36" hidden="1" x14ac:dyDescent="0.25">
      <c r="A862" s="322" t="s">
        <v>1271</v>
      </c>
      <c r="B862" s="315" t="s">
        <v>102</v>
      </c>
      <c r="C862" s="316" t="s">
        <v>1343</v>
      </c>
      <c r="D862" s="320">
        <v>0</v>
      </c>
      <c r="E862" s="324">
        <v>0</v>
      </c>
      <c r="F862" s="321" t="str">
        <f t="shared" si="188"/>
        <v>-</v>
      </c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</row>
    <row r="863" spans="1:36" s="74" customFormat="1" ht="34.5" x14ac:dyDescent="0.25">
      <c r="A863" s="92" t="s">
        <v>1175</v>
      </c>
      <c r="B863" s="93" t="s">
        <v>102</v>
      </c>
      <c r="C863" s="115" t="s">
        <v>750</v>
      </c>
      <c r="D863" s="88">
        <f>D864</f>
        <v>37725500</v>
      </c>
      <c r="E863" s="88">
        <f>E864</f>
        <v>13794276</v>
      </c>
      <c r="F863" s="89">
        <f t="shared" si="163"/>
        <v>23931224</v>
      </c>
    </row>
    <row r="864" spans="1:36" ht="48" customHeight="1" x14ac:dyDescent="0.25">
      <c r="A864" s="92" t="s">
        <v>236</v>
      </c>
      <c r="B864" s="93" t="s">
        <v>102</v>
      </c>
      <c r="C864" s="115" t="s">
        <v>751</v>
      </c>
      <c r="D864" s="88">
        <f>D865+D880+D885+D889+D871</f>
        <v>37725500</v>
      </c>
      <c r="E864" s="88">
        <f>E865+E880+E885+E889+E871</f>
        <v>13794276</v>
      </c>
      <c r="F864" s="89">
        <f t="shared" si="163"/>
        <v>23931224</v>
      </c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</row>
    <row r="865" spans="1:36" ht="56.25" customHeight="1" x14ac:dyDescent="0.25">
      <c r="A865" s="95" t="s">
        <v>0</v>
      </c>
      <c r="B865" s="96" t="s">
        <v>102</v>
      </c>
      <c r="C865" s="117" t="s">
        <v>752</v>
      </c>
      <c r="D865" s="90">
        <f t="shared" ref="D865:E878" si="191">D866</f>
        <v>21619200</v>
      </c>
      <c r="E865" s="90">
        <f t="shared" si="191"/>
        <v>10513904</v>
      </c>
      <c r="F865" s="91">
        <f t="shared" si="163"/>
        <v>11105296</v>
      </c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</row>
    <row r="866" spans="1:36" ht="23.25" x14ac:dyDescent="0.25">
      <c r="A866" s="95" t="s">
        <v>1</v>
      </c>
      <c r="B866" s="96" t="s">
        <v>102</v>
      </c>
      <c r="C866" s="117" t="s">
        <v>753</v>
      </c>
      <c r="D866" s="90">
        <f t="shared" si="191"/>
        <v>21619200</v>
      </c>
      <c r="E866" s="90">
        <f t="shared" si="191"/>
        <v>10513904</v>
      </c>
      <c r="F866" s="91">
        <f t="shared" si="163"/>
        <v>11105296</v>
      </c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</row>
    <row r="867" spans="1:36" ht="27.75" customHeight="1" x14ac:dyDescent="0.25">
      <c r="A867" s="95" t="s">
        <v>2</v>
      </c>
      <c r="B867" s="96" t="s">
        <v>102</v>
      </c>
      <c r="C867" s="117" t="s">
        <v>754</v>
      </c>
      <c r="D867" s="90">
        <f t="shared" si="191"/>
        <v>21619200</v>
      </c>
      <c r="E867" s="90">
        <f t="shared" si="191"/>
        <v>10513904</v>
      </c>
      <c r="F867" s="91">
        <f t="shared" si="163"/>
        <v>11105296</v>
      </c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</row>
    <row r="868" spans="1:36" x14ac:dyDescent="0.25">
      <c r="A868" s="95" t="s">
        <v>4</v>
      </c>
      <c r="B868" s="96" t="s">
        <v>102</v>
      </c>
      <c r="C868" s="117" t="s">
        <v>755</v>
      </c>
      <c r="D868" s="90">
        <f>D869+D870</f>
        <v>21619200</v>
      </c>
      <c r="E868" s="90">
        <f>E869+E870</f>
        <v>10513904</v>
      </c>
      <c r="F868" s="91">
        <f t="shared" si="163"/>
        <v>11105296</v>
      </c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</row>
    <row r="869" spans="1:36" ht="52.5" customHeight="1" x14ac:dyDescent="0.25">
      <c r="A869" s="95" t="s">
        <v>3</v>
      </c>
      <c r="B869" s="96" t="s">
        <v>102</v>
      </c>
      <c r="C869" s="117" t="s">
        <v>756</v>
      </c>
      <c r="D869" s="90">
        <v>21619200</v>
      </c>
      <c r="E869" s="97">
        <v>10513904</v>
      </c>
      <c r="F869" s="91">
        <f t="shared" si="163"/>
        <v>11105296</v>
      </c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</row>
    <row r="870" spans="1:36" s="87" customFormat="1" ht="20.25" hidden="1" customHeight="1" x14ac:dyDescent="0.25">
      <c r="A870" s="175" t="s">
        <v>55</v>
      </c>
      <c r="B870" s="176" t="s">
        <v>102</v>
      </c>
      <c r="C870" s="192" t="s">
        <v>1251</v>
      </c>
      <c r="D870" s="193">
        <v>0</v>
      </c>
      <c r="E870" s="194">
        <v>0</v>
      </c>
      <c r="F870" s="196" t="str">
        <f t="shared" ref="F870" si="192">IF(OR(D870="-",E870=D870),"-",D870-IF(E870="-",0,E870))</f>
        <v>-</v>
      </c>
    </row>
    <row r="871" spans="1:36" s="4" customFormat="1" x14ac:dyDescent="0.25">
      <c r="A871" s="141" t="s">
        <v>104</v>
      </c>
      <c r="B871" s="93" t="s">
        <v>102</v>
      </c>
      <c r="C871" s="115" t="s">
        <v>1070</v>
      </c>
      <c r="D871" s="88">
        <f>D872+D876</f>
        <v>2527700</v>
      </c>
      <c r="E871" s="88">
        <f>E872+E876</f>
        <v>460372</v>
      </c>
      <c r="F871" s="89">
        <f t="shared" ref="F871:F875" si="193">IF(OR(D871="-",E871=D871),"-",D871-IF(E871="-",0,E871))</f>
        <v>2067328</v>
      </c>
    </row>
    <row r="872" spans="1:36" s="4" customFormat="1" x14ac:dyDescent="0.25">
      <c r="A872" s="98" t="s">
        <v>1071</v>
      </c>
      <c r="B872" s="96" t="s">
        <v>102</v>
      </c>
      <c r="C872" s="117" t="s">
        <v>1069</v>
      </c>
      <c r="D872" s="90">
        <f t="shared" si="191"/>
        <v>2527700</v>
      </c>
      <c r="E872" s="90">
        <f t="shared" si="191"/>
        <v>460372</v>
      </c>
      <c r="F872" s="91">
        <f t="shared" si="193"/>
        <v>2067328</v>
      </c>
    </row>
    <row r="873" spans="1:36" s="4" customFormat="1" ht="23.25" x14ac:dyDescent="0.25">
      <c r="A873" s="95" t="s">
        <v>105</v>
      </c>
      <c r="B873" s="96" t="s">
        <v>102</v>
      </c>
      <c r="C873" s="117" t="s">
        <v>1068</v>
      </c>
      <c r="D873" s="90">
        <f t="shared" si="191"/>
        <v>2527700</v>
      </c>
      <c r="E873" s="90">
        <f t="shared" si="191"/>
        <v>460372</v>
      </c>
      <c r="F873" s="91">
        <f t="shared" si="193"/>
        <v>2067328</v>
      </c>
    </row>
    <row r="874" spans="1:36" s="4" customFormat="1" ht="34.5" x14ac:dyDescent="0.25">
      <c r="A874" s="95" t="s">
        <v>1155</v>
      </c>
      <c r="B874" s="96" t="s">
        <v>102</v>
      </c>
      <c r="C874" s="117" t="s">
        <v>1067</v>
      </c>
      <c r="D874" s="90">
        <f t="shared" si="191"/>
        <v>2527700</v>
      </c>
      <c r="E874" s="90">
        <f t="shared" si="191"/>
        <v>460372</v>
      </c>
      <c r="F874" s="91">
        <f t="shared" si="193"/>
        <v>2067328</v>
      </c>
    </row>
    <row r="875" spans="1:36" s="4" customFormat="1" ht="27" customHeight="1" x14ac:dyDescent="0.25">
      <c r="A875" s="95" t="s">
        <v>106</v>
      </c>
      <c r="B875" s="96" t="s">
        <v>102</v>
      </c>
      <c r="C875" s="117" t="s">
        <v>1066</v>
      </c>
      <c r="D875" s="90">
        <f>250000+1319000+958700</f>
        <v>2527700</v>
      </c>
      <c r="E875" s="97">
        <v>460372</v>
      </c>
      <c r="F875" s="91">
        <f t="shared" si="193"/>
        <v>2067328</v>
      </c>
    </row>
    <row r="876" spans="1:36" s="87" customFormat="1" hidden="1" x14ac:dyDescent="0.25">
      <c r="A876" s="298" t="s">
        <v>1256</v>
      </c>
      <c r="B876" s="176" t="s">
        <v>102</v>
      </c>
      <c r="C876" s="192" t="s">
        <v>1255</v>
      </c>
      <c r="D876" s="193">
        <f t="shared" si="191"/>
        <v>0</v>
      </c>
      <c r="E876" s="193">
        <f t="shared" si="191"/>
        <v>0</v>
      </c>
      <c r="F876" s="196" t="str">
        <f t="shared" ref="F876:F879" si="194">IF(OR(D876="-",E876=D876),"-",D876-IF(E876="-",0,E876))</f>
        <v>-</v>
      </c>
    </row>
    <row r="877" spans="1:36" s="87" customFormat="1" ht="23.25" hidden="1" x14ac:dyDescent="0.25">
      <c r="A877" s="175" t="s">
        <v>105</v>
      </c>
      <c r="B877" s="176" t="s">
        <v>102</v>
      </c>
      <c r="C877" s="192" t="s">
        <v>1254</v>
      </c>
      <c r="D877" s="193">
        <f t="shared" si="191"/>
        <v>0</v>
      </c>
      <c r="E877" s="193">
        <f t="shared" si="191"/>
        <v>0</v>
      </c>
      <c r="F877" s="196" t="str">
        <f t="shared" si="194"/>
        <v>-</v>
      </c>
    </row>
    <row r="878" spans="1:36" s="87" customFormat="1" ht="34.5" hidden="1" x14ac:dyDescent="0.25">
      <c r="A878" s="175" t="s">
        <v>1155</v>
      </c>
      <c r="B878" s="176" t="s">
        <v>102</v>
      </c>
      <c r="C878" s="192" t="s">
        <v>1253</v>
      </c>
      <c r="D878" s="193">
        <f t="shared" si="191"/>
        <v>0</v>
      </c>
      <c r="E878" s="193">
        <f t="shared" si="191"/>
        <v>0</v>
      </c>
      <c r="F878" s="196" t="str">
        <f t="shared" si="194"/>
        <v>-</v>
      </c>
    </row>
    <row r="879" spans="1:36" s="87" customFormat="1" hidden="1" x14ac:dyDescent="0.25">
      <c r="A879" s="175" t="s">
        <v>1271</v>
      </c>
      <c r="B879" s="176" t="s">
        <v>102</v>
      </c>
      <c r="C879" s="192" t="s">
        <v>1252</v>
      </c>
      <c r="D879" s="193">
        <v>0</v>
      </c>
      <c r="E879" s="194">
        <v>0</v>
      </c>
      <c r="F879" s="196" t="str">
        <f t="shared" si="194"/>
        <v>-</v>
      </c>
    </row>
    <row r="880" spans="1:36" s="87" customFormat="1" ht="54" hidden="1" customHeight="1" x14ac:dyDescent="0.25">
      <c r="A880" s="188" t="s">
        <v>161</v>
      </c>
      <c r="B880" s="189" t="s">
        <v>102</v>
      </c>
      <c r="C880" s="190" t="s">
        <v>757</v>
      </c>
      <c r="D880" s="191">
        <f t="shared" ref="D880:E883" si="195">D881</f>
        <v>0</v>
      </c>
      <c r="E880" s="191">
        <f t="shared" si="195"/>
        <v>0</v>
      </c>
      <c r="F880" s="195" t="str">
        <f t="shared" si="163"/>
        <v>-</v>
      </c>
    </row>
    <row r="881" spans="1:36" s="87" customFormat="1" ht="34.5" hidden="1" x14ac:dyDescent="0.25">
      <c r="A881" s="175" t="s">
        <v>758</v>
      </c>
      <c r="B881" s="176" t="s">
        <v>102</v>
      </c>
      <c r="C881" s="192" t="s">
        <v>759</v>
      </c>
      <c r="D881" s="193">
        <f t="shared" si="195"/>
        <v>0</v>
      </c>
      <c r="E881" s="193">
        <f t="shared" si="195"/>
        <v>0</v>
      </c>
      <c r="F881" s="196" t="str">
        <f t="shared" si="163"/>
        <v>-</v>
      </c>
    </row>
    <row r="882" spans="1:36" s="87" customFormat="1" ht="40.5" hidden="1" customHeight="1" x14ac:dyDescent="0.25">
      <c r="A882" s="175" t="s">
        <v>2</v>
      </c>
      <c r="B882" s="176" t="s">
        <v>102</v>
      </c>
      <c r="C882" s="192" t="s">
        <v>760</v>
      </c>
      <c r="D882" s="193">
        <f t="shared" si="195"/>
        <v>0</v>
      </c>
      <c r="E882" s="193">
        <f t="shared" si="195"/>
        <v>0</v>
      </c>
      <c r="F882" s="196" t="str">
        <f t="shared" si="163"/>
        <v>-</v>
      </c>
    </row>
    <row r="883" spans="1:36" s="87" customFormat="1" hidden="1" x14ac:dyDescent="0.25">
      <c r="A883" s="175" t="s">
        <v>4</v>
      </c>
      <c r="B883" s="176" t="s">
        <v>102</v>
      </c>
      <c r="C883" s="192" t="s">
        <v>761</v>
      </c>
      <c r="D883" s="193">
        <f t="shared" si="195"/>
        <v>0</v>
      </c>
      <c r="E883" s="193">
        <f t="shared" si="195"/>
        <v>0</v>
      </c>
      <c r="F883" s="196" t="str">
        <f t="shared" si="163"/>
        <v>-</v>
      </c>
    </row>
    <row r="884" spans="1:36" s="87" customFormat="1" ht="14.25" hidden="1" customHeight="1" x14ac:dyDescent="0.25">
      <c r="A884" s="175" t="s">
        <v>55</v>
      </c>
      <c r="B884" s="176" t="s">
        <v>102</v>
      </c>
      <c r="C884" s="192" t="s">
        <v>762</v>
      </c>
      <c r="D884" s="193">
        <v>0</v>
      </c>
      <c r="E884" s="194">
        <v>0</v>
      </c>
      <c r="F884" s="196" t="str">
        <f t="shared" si="163"/>
        <v>-</v>
      </c>
    </row>
    <row r="885" spans="1:36" s="148" customFormat="1" ht="45.75" hidden="1" x14ac:dyDescent="0.25">
      <c r="A885" s="95" t="s">
        <v>763</v>
      </c>
      <c r="B885" s="96" t="s">
        <v>102</v>
      </c>
      <c r="C885" s="117" t="s">
        <v>764</v>
      </c>
      <c r="D885" s="90">
        <f t="shared" ref="D885:E887" si="196">D886</f>
        <v>0</v>
      </c>
      <c r="E885" s="90">
        <f t="shared" si="196"/>
        <v>0</v>
      </c>
      <c r="F885" s="91" t="str">
        <f t="shared" si="163"/>
        <v>-</v>
      </c>
    </row>
    <row r="886" spans="1:36" s="148" customFormat="1" ht="23.25" hidden="1" x14ac:dyDescent="0.25">
      <c r="A886" s="95" t="s">
        <v>2</v>
      </c>
      <c r="B886" s="96" t="s">
        <v>102</v>
      </c>
      <c r="C886" s="117" t="s">
        <v>765</v>
      </c>
      <c r="D886" s="90">
        <f t="shared" si="196"/>
        <v>0</v>
      </c>
      <c r="E886" s="90">
        <f t="shared" si="196"/>
        <v>0</v>
      </c>
      <c r="F886" s="91" t="str">
        <f t="shared" si="163"/>
        <v>-</v>
      </c>
    </row>
    <row r="887" spans="1:36" s="148" customFormat="1" hidden="1" x14ac:dyDescent="0.25">
      <c r="A887" s="95" t="s">
        <v>4</v>
      </c>
      <c r="B887" s="96" t="s">
        <v>102</v>
      </c>
      <c r="C887" s="117" t="s">
        <v>766</v>
      </c>
      <c r="D887" s="90">
        <f t="shared" si="196"/>
        <v>0</v>
      </c>
      <c r="E887" s="90">
        <f t="shared" si="196"/>
        <v>0</v>
      </c>
      <c r="F887" s="91" t="str">
        <f t="shared" si="163"/>
        <v>-</v>
      </c>
    </row>
    <row r="888" spans="1:36" s="148" customFormat="1" hidden="1" x14ac:dyDescent="0.25">
      <c r="A888" s="95" t="s">
        <v>55</v>
      </c>
      <c r="B888" s="96" t="s">
        <v>102</v>
      </c>
      <c r="C888" s="117" t="s">
        <v>767</v>
      </c>
      <c r="D888" s="90"/>
      <c r="E888" s="97"/>
      <c r="F888" s="91" t="str">
        <f t="shared" si="163"/>
        <v>-</v>
      </c>
    </row>
    <row r="889" spans="1:36" s="74" customFormat="1" ht="51" customHeight="1" x14ac:dyDescent="0.25">
      <c r="A889" s="92" t="s">
        <v>1371</v>
      </c>
      <c r="B889" s="93" t="s">
        <v>102</v>
      </c>
      <c r="C889" s="115" t="s">
        <v>768</v>
      </c>
      <c r="D889" s="88">
        <f t="shared" ref="D889:E891" si="197">D890</f>
        <v>13578600</v>
      </c>
      <c r="E889" s="88">
        <f t="shared" si="197"/>
        <v>2820000</v>
      </c>
      <c r="F889" s="89">
        <f t="shared" si="163"/>
        <v>10758600</v>
      </c>
    </row>
    <row r="890" spans="1:36" ht="39" customHeight="1" x14ac:dyDescent="0.25">
      <c r="A890" s="130" t="s">
        <v>1377</v>
      </c>
      <c r="B890" s="96" t="s">
        <v>102</v>
      </c>
      <c r="C890" s="117" t="s">
        <v>769</v>
      </c>
      <c r="D890" s="90">
        <f t="shared" si="197"/>
        <v>13578600</v>
      </c>
      <c r="E890" s="90">
        <f t="shared" si="197"/>
        <v>2820000</v>
      </c>
      <c r="F890" s="91">
        <f t="shared" si="163"/>
        <v>10758600</v>
      </c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</row>
    <row r="891" spans="1:36" ht="27.75" customHeight="1" x14ac:dyDescent="0.25">
      <c r="A891" s="130" t="s">
        <v>2</v>
      </c>
      <c r="B891" s="96" t="s">
        <v>102</v>
      </c>
      <c r="C891" s="117" t="s">
        <v>770</v>
      </c>
      <c r="D891" s="90">
        <f t="shared" si="197"/>
        <v>13578600</v>
      </c>
      <c r="E891" s="90">
        <f t="shared" si="197"/>
        <v>2820000</v>
      </c>
      <c r="F891" s="91">
        <f t="shared" si="163"/>
        <v>10758600</v>
      </c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</row>
    <row r="892" spans="1:36" ht="15" customHeight="1" x14ac:dyDescent="0.25">
      <c r="A892" s="95" t="s">
        <v>4</v>
      </c>
      <c r="B892" s="96" t="s">
        <v>102</v>
      </c>
      <c r="C892" s="117" t="s">
        <v>771</v>
      </c>
      <c r="D892" s="90">
        <f>D893+D894</f>
        <v>13578600</v>
      </c>
      <c r="E892" s="90">
        <f>E893+E894</f>
        <v>2820000</v>
      </c>
      <c r="F892" s="91">
        <f t="shared" si="163"/>
        <v>10758600</v>
      </c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</row>
    <row r="893" spans="1:36" ht="49.5" hidden="1" customHeight="1" x14ac:dyDescent="0.25">
      <c r="A893" s="175" t="s">
        <v>3</v>
      </c>
      <c r="B893" s="176" t="s">
        <v>102</v>
      </c>
      <c r="C893" s="192" t="s">
        <v>978</v>
      </c>
      <c r="D893" s="193">
        <v>0</v>
      </c>
      <c r="E893" s="194">
        <v>0</v>
      </c>
      <c r="F893" s="196" t="str">
        <f t="shared" si="163"/>
        <v>-</v>
      </c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</row>
    <row r="894" spans="1:36" ht="14.25" customHeight="1" x14ac:dyDescent="0.25">
      <c r="A894" s="95" t="s">
        <v>55</v>
      </c>
      <c r="B894" s="96" t="s">
        <v>102</v>
      </c>
      <c r="C894" s="117" t="s">
        <v>1330</v>
      </c>
      <c r="D894" s="90">
        <v>13578600</v>
      </c>
      <c r="E894" s="97">
        <v>2820000</v>
      </c>
      <c r="F894" s="91">
        <f t="shared" ref="F894" si="198">IF(OR(D894="-",E894=D894),"-",D894-IF(E894="-",0,E894))</f>
        <v>10758600</v>
      </c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</row>
    <row r="895" spans="1:36" s="74" customFormat="1" ht="27" customHeight="1" x14ac:dyDescent="0.25">
      <c r="A895" s="92" t="s">
        <v>1176</v>
      </c>
      <c r="B895" s="93" t="s">
        <v>102</v>
      </c>
      <c r="C895" s="115" t="s">
        <v>772</v>
      </c>
      <c r="D895" s="88">
        <f>D896</f>
        <v>6467800</v>
      </c>
      <c r="E895" s="88">
        <f>E896</f>
        <v>2192010.29</v>
      </c>
      <c r="F895" s="89">
        <f t="shared" si="163"/>
        <v>4275789.71</v>
      </c>
    </row>
    <row r="896" spans="1:36" s="74" customFormat="1" ht="36" customHeight="1" x14ac:dyDescent="0.25">
      <c r="A896" s="92" t="s">
        <v>237</v>
      </c>
      <c r="B896" s="93" t="s">
        <v>102</v>
      </c>
      <c r="C896" s="115" t="s">
        <v>773</v>
      </c>
      <c r="D896" s="88">
        <f>D897+D907</f>
        <v>6467800</v>
      </c>
      <c r="E896" s="88">
        <f>E897+E907</f>
        <v>2192010.29</v>
      </c>
      <c r="F896" s="89">
        <f t="shared" si="163"/>
        <v>4275789.71</v>
      </c>
    </row>
    <row r="897" spans="1:36" ht="36" customHeight="1" x14ac:dyDescent="0.25">
      <c r="A897" s="95" t="s">
        <v>0</v>
      </c>
      <c r="B897" s="96" t="s">
        <v>102</v>
      </c>
      <c r="C897" s="117" t="s">
        <v>774</v>
      </c>
      <c r="D897" s="90">
        <f t="shared" ref="D897:E900" si="199">D898</f>
        <v>3487200</v>
      </c>
      <c r="E897" s="90">
        <f t="shared" si="199"/>
        <v>1742010.29</v>
      </c>
      <c r="F897" s="91">
        <f t="shared" si="163"/>
        <v>1745189.71</v>
      </c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</row>
    <row r="898" spans="1:36" ht="23.25" x14ac:dyDescent="0.25">
      <c r="A898" s="95" t="s">
        <v>1</v>
      </c>
      <c r="B898" s="96" t="s">
        <v>102</v>
      </c>
      <c r="C898" s="117" t="s">
        <v>775</v>
      </c>
      <c r="D898" s="90">
        <f t="shared" si="199"/>
        <v>3487200</v>
      </c>
      <c r="E898" s="90">
        <f t="shared" si="199"/>
        <v>1742010.29</v>
      </c>
      <c r="F898" s="91">
        <f t="shared" si="163"/>
        <v>1745189.71</v>
      </c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</row>
    <row r="899" spans="1:36" ht="27.75" customHeight="1" x14ac:dyDescent="0.25">
      <c r="A899" s="95" t="s">
        <v>2</v>
      </c>
      <c r="B899" s="96" t="s">
        <v>102</v>
      </c>
      <c r="C899" s="117" t="s">
        <v>776</v>
      </c>
      <c r="D899" s="90">
        <f t="shared" si="199"/>
        <v>3487200</v>
      </c>
      <c r="E899" s="90">
        <f t="shared" si="199"/>
        <v>1742010.29</v>
      </c>
      <c r="F899" s="91">
        <f t="shared" si="163"/>
        <v>1745189.71</v>
      </c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</row>
    <row r="900" spans="1:36" x14ac:dyDescent="0.25">
      <c r="A900" s="95" t="s">
        <v>4</v>
      </c>
      <c r="B900" s="96" t="s">
        <v>102</v>
      </c>
      <c r="C900" s="117" t="s">
        <v>777</v>
      </c>
      <c r="D900" s="90">
        <f t="shared" si="199"/>
        <v>3487200</v>
      </c>
      <c r="E900" s="90">
        <f t="shared" si="199"/>
        <v>1742010.29</v>
      </c>
      <c r="F900" s="91">
        <f t="shared" si="163"/>
        <v>1745189.71</v>
      </c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</row>
    <row r="901" spans="1:36" ht="48.75" customHeight="1" x14ac:dyDescent="0.25">
      <c r="A901" s="305" t="s">
        <v>1087</v>
      </c>
      <c r="B901" s="131" t="s">
        <v>102</v>
      </c>
      <c r="C901" s="117" t="s">
        <v>778</v>
      </c>
      <c r="D901" s="90">
        <v>3487200</v>
      </c>
      <c r="E901" s="97">
        <v>1742010.29</v>
      </c>
      <c r="F901" s="91">
        <f t="shared" si="163"/>
        <v>1745189.71</v>
      </c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</row>
    <row r="902" spans="1:36" s="86" customFormat="1" ht="45.75" hidden="1" x14ac:dyDescent="0.25">
      <c r="A902" s="188" t="s">
        <v>161</v>
      </c>
      <c r="B902" s="189" t="s">
        <v>102</v>
      </c>
      <c r="C902" s="190" t="s">
        <v>779</v>
      </c>
      <c r="D902" s="191">
        <f t="shared" ref="D902:E905" si="200">D903</f>
        <v>0</v>
      </c>
      <c r="E902" s="191">
        <f t="shared" si="200"/>
        <v>0</v>
      </c>
      <c r="F902" s="195" t="str">
        <f t="shared" si="163"/>
        <v>-</v>
      </c>
    </row>
    <row r="903" spans="1:36" s="87" customFormat="1" ht="34.5" hidden="1" x14ac:dyDescent="0.25">
      <c r="A903" s="175" t="s">
        <v>758</v>
      </c>
      <c r="B903" s="176" t="s">
        <v>102</v>
      </c>
      <c r="C903" s="192" t="s">
        <v>780</v>
      </c>
      <c r="D903" s="193">
        <f t="shared" si="200"/>
        <v>0</v>
      </c>
      <c r="E903" s="193">
        <f t="shared" si="200"/>
        <v>0</v>
      </c>
      <c r="F903" s="196" t="str">
        <f t="shared" si="163"/>
        <v>-</v>
      </c>
    </row>
    <row r="904" spans="1:36" s="87" customFormat="1" ht="23.25" hidden="1" x14ac:dyDescent="0.25">
      <c r="A904" s="175" t="s">
        <v>2</v>
      </c>
      <c r="B904" s="176" t="s">
        <v>102</v>
      </c>
      <c r="C904" s="192" t="s">
        <v>781</v>
      </c>
      <c r="D904" s="193">
        <f t="shared" si="200"/>
        <v>0</v>
      </c>
      <c r="E904" s="193">
        <f t="shared" si="200"/>
        <v>0</v>
      </c>
      <c r="F904" s="196" t="str">
        <f t="shared" si="163"/>
        <v>-</v>
      </c>
    </row>
    <row r="905" spans="1:36" s="87" customFormat="1" hidden="1" x14ac:dyDescent="0.25">
      <c r="A905" s="175" t="s">
        <v>4</v>
      </c>
      <c r="B905" s="176" t="s">
        <v>102</v>
      </c>
      <c r="C905" s="192" t="s">
        <v>782</v>
      </c>
      <c r="D905" s="193">
        <f t="shared" si="200"/>
        <v>0</v>
      </c>
      <c r="E905" s="193">
        <f t="shared" si="200"/>
        <v>0</v>
      </c>
      <c r="F905" s="196" t="str">
        <f t="shared" si="163"/>
        <v>-</v>
      </c>
    </row>
    <row r="906" spans="1:36" s="87" customFormat="1" ht="16.5" hidden="1" customHeight="1" x14ac:dyDescent="0.25">
      <c r="A906" s="175" t="s">
        <v>55</v>
      </c>
      <c r="B906" s="176" t="s">
        <v>102</v>
      </c>
      <c r="C906" s="192" t="s">
        <v>783</v>
      </c>
      <c r="D906" s="193">
        <v>0</v>
      </c>
      <c r="E906" s="194">
        <v>0</v>
      </c>
      <c r="F906" s="196" t="str">
        <f t="shared" si="163"/>
        <v>-</v>
      </c>
    </row>
    <row r="907" spans="1:36" s="74" customFormat="1" ht="54" customHeight="1" x14ac:dyDescent="0.25">
      <c r="A907" s="92" t="s">
        <v>1371</v>
      </c>
      <c r="B907" s="93" t="s">
        <v>102</v>
      </c>
      <c r="C907" s="115" t="s">
        <v>784</v>
      </c>
      <c r="D907" s="88">
        <f t="shared" ref="D907:E910" si="201">D908</f>
        <v>2980600</v>
      </c>
      <c r="E907" s="88">
        <f t="shared" si="201"/>
        <v>450000</v>
      </c>
      <c r="F907" s="91">
        <f t="shared" si="163"/>
        <v>2530600</v>
      </c>
    </row>
    <row r="908" spans="1:36" ht="40.5" customHeight="1" x14ac:dyDescent="0.25">
      <c r="A908" s="130" t="s">
        <v>1377</v>
      </c>
      <c r="B908" s="96" t="s">
        <v>102</v>
      </c>
      <c r="C908" s="117" t="s">
        <v>785</v>
      </c>
      <c r="D908" s="90">
        <f t="shared" si="201"/>
        <v>2980600</v>
      </c>
      <c r="E908" s="90">
        <f t="shared" si="201"/>
        <v>450000</v>
      </c>
      <c r="F908" s="91">
        <f t="shared" si="163"/>
        <v>2530600</v>
      </c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</row>
    <row r="909" spans="1:36" ht="23.25" x14ac:dyDescent="0.25">
      <c r="A909" s="95" t="s">
        <v>2</v>
      </c>
      <c r="B909" s="96" t="s">
        <v>102</v>
      </c>
      <c r="C909" s="117" t="s">
        <v>786</v>
      </c>
      <c r="D909" s="90">
        <f t="shared" si="201"/>
        <v>2980600</v>
      </c>
      <c r="E909" s="90">
        <f t="shared" si="201"/>
        <v>450000</v>
      </c>
      <c r="F909" s="91">
        <f t="shared" si="163"/>
        <v>2530600</v>
      </c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</row>
    <row r="910" spans="1:36" x14ac:dyDescent="0.25">
      <c r="A910" s="95" t="s">
        <v>4</v>
      </c>
      <c r="B910" s="96" t="s">
        <v>102</v>
      </c>
      <c r="C910" s="117" t="s">
        <v>787</v>
      </c>
      <c r="D910" s="90">
        <f t="shared" si="201"/>
        <v>2980600</v>
      </c>
      <c r="E910" s="90">
        <f t="shared" si="201"/>
        <v>450000</v>
      </c>
      <c r="F910" s="91">
        <f t="shared" si="163"/>
        <v>2530600</v>
      </c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</row>
    <row r="911" spans="1:36" ht="18" customHeight="1" x14ac:dyDescent="0.25">
      <c r="A911" s="95" t="s">
        <v>55</v>
      </c>
      <c r="B911" s="96" t="s">
        <v>102</v>
      </c>
      <c r="C911" s="117" t="s">
        <v>1448</v>
      </c>
      <c r="D911" s="90">
        <v>2980600</v>
      </c>
      <c r="E911" s="97">
        <v>450000</v>
      </c>
      <c r="F911" s="91">
        <f>D911-E911</f>
        <v>2530600</v>
      </c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</row>
    <row r="912" spans="1:36" s="86" customFormat="1" ht="23.25" hidden="1" x14ac:dyDescent="0.25">
      <c r="A912" s="188" t="s">
        <v>333</v>
      </c>
      <c r="B912" s="189" t="s">
        <v>102</v>
      </c>
      <c r="C912" s="190" t="s">
        <v>788</v>
      </c>
      <c r="D912" s="191">
        <f t="shared" ref="D912:E917" si="202">D913</f>
        <v>0</v>
      </c>
      <c r="E912" s="191">
        <f t="shared" si="202"/>
        <v>0</v>
      </c>
      <c r="F912" s="195" t="str">
        <f t="shared" ref="F912:F1066" si="203">IF(OR(D912="-",E912=D912),"-",D912-IF(E912="-",0,E912))</f>
        <v>-</v>
      </c>
    </row>
    <row r="913" spans="1:36" s="86" customFormat="1" ht="23.25" hidden="1" x14ac:dyDescent="0.25">
      <c r="A913" s="188" t="s">
        <v>103</v>
      </c>
      <c r="B913" s="189" t="s">
        <v>102</v>
      </c>
      <c r="C913" s="190" t="s">
        <v>789</v>
      </c>
      <c r="D913" s="191">
        <f t="shared" si="202"/>
        <v>0</v>
      </c>
      <c r="E913" s="191">
        <f t="shared" si="202"/>
        <v>0</v>
      </c>
      <c r="F913" s="195" t="str">
        <f t="shared" si="203"/>
        <v>-</v>
      </c>
    </row>
    <row r="914" spans="1:36" s="87" customFormat="1" hidden="1" x14ac:dyDescent="0.25">
      <c r="A914" s="188" t="s">
        <v>104</v>
      </c>
      <c r="B914" s="176" t="s">
        <v>102</v>
      </c>
      <c r="C914" s="192" t="s">
        <v>790</v>
      </c>
      <c r="D914" s="193">
        <f t="shared" si="202"/>
        <v>0</v>
      </c>
      <c r="E914" s="193">
        <f t="shared" si="202"/>
        <v>0</v>
      </c>
      <c r="F914" s="196" t="str">
        <f t="shared" si="203"/>
        <v>-</v>
      </c>
    </row>
    <row r="915" spans="1:36" s="87" customFormat="1" hidden="1" x14ac:dyDescent="0.25">
      <c r="A915" s="175" t="s">
        <v>791</v>
      </c>
      <c r="B915" s="176" t="s">
        <v>102</v>
      </c>
      <c r="C915" s="192" t="s">
        <v>792</v>
      </c>
      <c r="D915" s="193">
        <f t="shared" si="202"/>
        <v>0</v>
      </c>
      <c r="E915" s="193">
        <f t="shared" si="202"/>
        <v>0</v>
      </c>
      <c r="F915" s="196" t="str">
        <f t="shared" si="203"/>
        <v>-</v>
      </c>
    </row>
    <row r="916" spans="1:36" s="87" customFormat="1" ht="23.25" hidden="1" x14ac:dyDescent="0.25">
      <c r="A916" s="175" t="s">
        <v>105</v>
      </c>
      <c r="B916" s="176" t="s">
        <v>102</v>
      </c>
      <c r="C916" s="192" t="s">
        <v>793</v>
      </c>
      <c r="D916" s="193">
        <f t="shared" si="202"/>
        <v>0</v>
      </c>
      <c r="E916" s="193">
        <f t="shared" si="202"/>
        <v>0</v>
      </c>
      <c r="F916" s="196" t="str">
        <f t="shared" si="203"/>
        <v>-</v>
      </c>
    </row>
    <row r="917" spans="1:36" s="87" customFormat="1" ht="33.75" hidden="1" customHeight="1" x14ac:dyDescent="0.25">
      <c r="A917" s="175" t="s">
        <v>350</v>
      </c>
      <c r="B917" s="176" t="s">
        <v>102</v>
      </c>
      <c r="C917" s="192" t="s">
        <v>794</v>
      </c>
      <c r="D917" s="193">
        <f t="shared" si="202"/>
        <v>0</v>
      </c>
      <c r="E917" s="193">
        <f t="shared" si="202"/>
        <v>0</v>
      </c>
      <c r="F917" s="196" t="str">
        <f t="shared" si="203"/>
        <v>-</v>
      </c>
    </row>
    <row r="918" spans="1:36" s="87" customFormat="1" ht="34.5" hidden="1" x14ac:dyDescent="0.25">
      <c r="A918" s="175" t="s">
        <v>106</v>
      </c>
      <c r="B918" s="176" t="s">
        <v>102</v>
      </c>
      <c r="C918" s="192" t="s">
        <v>795</v>
      </c>
      <c r="D918" s="193">
        <v>0</v>
      </c>
      <c r="E918" s="194">
        <v>0</v>
      </c>
      <c r="F918" s="196" t="str">
        <f t="shared" ref="F918" si="204">IF(OR(D918="-",E918=D918),"-",D918-IF(E918="-",0,E918))</f>
        <v>-</v>
      </c>
    </row>
    <row r="919" spans="1:36" s="74" customFormat="1" x14ac:dyDescent="0.25">
      <c r="A919" s="92" t="s">
        <v>796</v>
      </c>
      <c r="B919" s="93" t="s">
        <v>102</v>
      </c>
      <c r="C919" s="115" t="s">
        <v>797</v>
      </c>
      <c r="D919" s="88">
        <f>D920+D928</f>
        <v>1446100</v>
      </c>
      <c r="E919" s="88">
        <f>E920+E928</f>
        <v>480344</v>
      </c>
      <c r="F919" s="89">
        <f t="shared" si="203"/>
        <v>965756</v>
      </c>
    </row>
    <row r="920" spans="1:36" s="74" customFormat="1" ht="13.5" customHeight="1" x14ac:dyDescent="0.25">
      <c r="A920" s="92" t="s">
        <v>5</v>
      </c>
      <c r="B920" s="93" t="s">
        <v>102</v>
      </c>
      <c r="C920" s="115" t="s">
        <v>798</v>
      </c>
      <c r="D920" s="88">
        <f t="shared" ref="D920:E924" si="205">D921</f>
        <v>1366100</v>
      </c>
      <c r="E920" s="88">
        <f t="shared" si="205"/>
        <v>455344</v>
      </c>
      <c r="F920" s="89">
        <f t="shared" si="203"/>
        <v>910756</v>
      </c>
    </row>
    <row r="921" spans="1:36" s="74" customFormat="1" ht="23.25" x14ac:dyDescent="0.25">
      <c r="A921" s="92" t="s">
        <v>333</v>
      </c>
      <c r="B921" s="93" t="s">
        <v>102</v>
      </c>
      <c r="C921" s="115" t="s">
        <v>799</v>
      </c>
      <c r="D921" s="88">
        <f t="shared" si="205"/>
        <v>1366100</v>
      </c>
      <c r="E921" s="88">
        <f t="shared" si="205"/>
        <v>455344</v>
      </c>
      <c r="F921" s="89">
        <f t="shared" si="203"/>
        <v>910756</v>
      </c>
    </row>
    <row r="922" spans="1:36" s="74" customFormat="1" ht="23.25" x14ac:dyDescent="0.25">
      <c r="A922" s="92" t="s">
        <v>103</v>
      </c>
      <c r="B922" s="93" t="s">
        <v>102</v>
      </c>
      <c r="C922" s="115" t="s">
        <v>800</v>
      </c>
      <c r="D922" s="88">
        <f t="shared" si="205"/>
        <v>1366100</v>
      </c>
      <c r="E922" s="88">
        <f t="shared" si="205"/>
        <v>455344</v>
      </c>
      <c r="F922" s="89">
        <f t="shared" si="203"/>
        <v>910756</v>
      </c>
    </row>
    <row r="923" spans="1:36" ht="23.25" x14ac:dyDescent="0.25">
      <c r="A923" s="95" t="s">
        <v>11</v>
      </c>
      <c r="B923" s="96" t="s">
        <v>102</v>
      </c>
      <c r="C923" s="117" t="s">
        <v>1225</v>
      </c>
      <c r="D923" s="90">
        <f t="shared" si="205"/>
        <v>1366100</v>
      </c>
      <c r="E923" s="90">
        <f t="shared" si="205"/>
        <v>455344</v>
      </c>
      <c r="F923" s="91">
        <f t="shared" si="203"/>
        <v>910756</v>
      </c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</row>
    <row r="924" spans="1:36" ht="38.25" customHeight="1" x14ac:dyDescent="0.25">
      <c r="A924" s="95" t="s">
        <v>1287</v>
      </c>
      <c r="B924" s="96" t="s">
        <v>102</v>
      </c>
      <c r="C924" s="117" t="s">
        <v>1226</v>
      </c>
      <c r="D924" s="90">
        <f t="shared" si="205"/>
        <v>1366100</v>
      </c>
      <c r="E924" s="90">
        <f t="shared" si="205"/>
        <v>455344</v>
      </c>
      <c r="F924" s="91">
        <f t="shared" si="203"/>
        <v>910756</v>
      </c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</row>
    <row r="925" spans="1:36" ht="15.75" customHeight="1" x14ac:dyDescent="0.25">
      <c r="A925" s="95" t="s">
        <v>122</v>
      </c>
      <c r="B925" s="96" t="s">
        <v>102</v>
      </c>
      <c r="C925" s="117" t="s">
        <v>1273</v>
      </c>
      <c r="D925" s="90">
        <f>D927</f>
        <v>1366100</v>
      </c>
      <c r="E925" s="90">
        <f>E927</f>
        <v>455344</v>
      </c>
      <c r="F925" s="91">
        <f t="shared" si="203"/>
        <v>910756</v>
      </c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</row>
    <row r="926" spans="1:36" ht="23.25" x14ac:dyDescent="0.25">
      <c r="A926" s="95" t="s">
        <v>7</v>
      </c>
      <c r="B926" s="96" t="s">
        <v>102</v>
      </c>
      <c r="C926" s="117" t="s">
        <v>1302</v>
      </c>
      <c r="D926" s="90">
        <f>D927</f>
        <v>1366100</v>
      </c>
      <c r="E926" s="97">
        <f>E927</f>
        <v>455344</v>
      </c>
      <c r="F926" s="91">
        <f t="shared" ref="F926" si="206">IF(OR(D926="-",E926=D926),"-",D926-IF(E926="-",0,E926))</f>
        <v>910756</v>
      </c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</row>
    <row r="927" spans="1:36" ht="39" customHeight="1" x14ac:dyDescent="0.25">
      <c r="A927" s="95" t="s">
        <v>1274</v>
      </c>
      <c r="B927" s="96" t="s">
        <v>102</v>
      </c>
      <c r="C927" s="117" t="s">
        <v>1272</v>
      </c>
      <c r="D927" s="90">
        <v>1366100</v>
      </c>
      <c r="E927" s="97">
        <v>455344</v>
      </c>
      <c r="F927" s="91">
        <f t="shared" si="203"/>
        <v>910756</v>
      </c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</row>
    <row r="928" spans="1:36" s="74" customFormat="1" ht="13.5" customHeight="1" x14ac:dyDescent="0.25">
      <c r="A928" s="92" t="s">
        <v>6</v>
      </c>
      <c r="B928" s="93" t="s">
        <v>102</v>
      </c>
      <c r="C928" s="115" t="s">
        <v>801</v>
      </c>
      <c r="D928" s="88">
        <f>D929+D986</f>
        <v>80000</v>
      </c>
      <c r="E928" s="88">
        <f>E929+E986</f>
        <v>25000</v>
      </c>
      <c r="F928" s="89">
        <f t="shared" si="203"/>
        <v>55000</v>
      </c>
    </row>
    <row r="929" spans="1:6" s="86" customFormat="1" ht="57.75" hidden="1" customHeight="1" x14ac:dyDescent="0.25">
      <c r="A929" s="188" t="s">
        <v>228</v>
      </c>
      <c r="B929" s="189" t="s">
        <v>102</v>
      </c>
      <c r="C929" s="190" t="s">
        <v>802</v>
      </c>
      <c r="D929" s="191">
        <f>D930+D963</f>
        <v>0</v>
      </c>
      <c r="E929" s="191">
        <f>E930+E963</f>
        <v>0</v>
      </c>
      <c r="F929" s="195" t="str">
        <f t="shared" si="203"/>
        <v>-</v>
      </c>
    </row>
    <row r="930" spans="1:6" s="86" customFormat="1" ht="23.25" hidden="1" x14ac:dyDescent="0.25">
      <c r="A930" s="188" t="s">
        <v>1035</v>
      </c>
      <c r="B930" s="189" t="s">
        <v>102</v>
      </c>
      <c r="C930" s="190" t="s">
        <v>803</v>
      </c>
      <c r="D930" s="191">
        <f>D931</f>
        <v>0</v>
      </c>
      <c r="E930" s="191">
        <f>E931</f>
        <v>0</v>
      </c>
      <c r="F930" s="195" t="str">
        <f t="shared" si="203"/>
        <v>-</v>
      </c>
    </row>
    <row r="931" spans="1:6" s="86" customFormat="1" ht="34.5" hidden="1" customHeight="1" x14ac:dyDescent="0.25">
      <c r="A931" s="188" t="s">
        <v>231</v>
      </c>
      <c r="B931" s="189" t="s">
        <v>102</v>
      </c>
      <c r="C931" s="190" t="s">
        <v>804</v>
      </c>
      <c r="D931" s="191">
        <f>D932+D937+D942+D953+D958</f>
        <v>0</v>
      </c>
      <c r="E931" s="191">
        <f>E932+E937+E942+E953+E958</f>
        <v>0</v>
      </c>
      <c r="F931" s="195" t="str">
        <f t="shared" si="203"/>
        <v>-</v>
      </c>
    </row>
    <row r="932" spans="1:6" s="87" customFormat="1" ht="45.75" hidden="1" x14ac:dyDescent="0.25">
      <c r="A932" s="175" t="s">
        <v>310</v>
      </c>
      <c r="B932" s="176" t="s">
        <v>102</v>
      </c>
      <c r="C932" s="192" t="s">
        <v>805</v>
      </c>
      <c r="D932" s="193">
        <f t="shared" ref="D932:E935" si="207">D933</f>
        <v>0</v>
      </c>
      <c r="E932" s="193">
        <f t="shared" si="207"/>
        <v>0</v>
      </c>
      <c r="F932" s="196" t="str">
        <f t="shared" si="203"/>
        <v>-</v>
      </c>
    </row>
    <row r="933" spans="1:6" s="87" customFormat="1" ht="34.5" hidden="1" x14ac:dyDescent="0.25">
      <c r="A933" s="175" t="s">
        <v>311</v>
      </c>
      <c r="B933" s="176" t="s">
        <v>102</v>
      </c>
      <c r="C933" s="192" t="s">
        <v>806</v>
      </c>
      <c r="D933" s="193">
        <f t="shared" si="207"/>
        <v>0</v>
      </c>
      <c r="E933" s="193">
        <f t="shared" si="207"/>
        <v>0</v>
      </c>
      <c r="F933" s="196" t="str">
        <f t="shared" si="203"/>
        <v>-</v>
      </c>
    </row>
    <row r="934" spans="1:6" s="87" customFormat="1" hidden="1" x14ac:dyDescent="0.25">
      <c r="A934" s="175" t="s">
        <v>122</v>
      </c>
      <c r="B934" s="176" t="s">
        <v>102</v>
      </c>
      <c r="C934" s="192" t="s">
        <v>807</v>
      </c>
      <c r="D934" s="193">
        <f t="shared" si="207"/>
        <v>0</v>
      </c>
      <c r="E934" s="193">
        <f t="shared" si="207"/>
        <v>0</v>
      </c>
      <c r="F934" s="196" t="str">
        <f t="shared" si="203"/>
        <v>-</v>
      </c>
    </row>
    <row r="935" spans="1:6" s="87" customFormat="1" ht="23.25" hidden="1" x14ac:dyDescent="0.25">
      <c r="A935" s="175" t="s">
        <v>7</v>
      </c>
      <c r="B935" s="176" t="s">
        <v>102</v>
      </c>
      <c r="C935" s="192" t="s">
        <v>808</v>
      </c>
      <c r="D935" s="193">
        <f t="shared" si="207"/>
        <v>0</v>
      </c>
      <c r="E935" s="193">
        <f t="shared" si="207"/>
        <v>0</v>
      </c>
      <c r="F935" s="196" t="str">
        <f t="shared" si="203"/>
        <v>-</v>
      </c>
    </row>
    <row r="936" spans="1:6" s="87" customFormat="1" hidden="1" x14ac:dyDescent="0.25">
      <c r="A936" s="175" t="s">
        <v>8</v>
      </c>
      <c r="B936" s="176" t="s">
        <v>102</v>
      </c>
      <c r="C936" s="192" t="s">
        <v>809</v>
      </c>
      <c r="D936" s="193"/>
      <c r="E936" s="194"/>
      <c r="F936" s="196" t="str">
        <f t="shared" si="203"/>
        <v>-</v>
      </c>
    </row>
    <row r="937" spans="1:6" s="87" customFormat="1" ht="34.5" hidden="1" x14ac:dyDescent="0.25">
      <c r="A937" s="175" t="s">
        <v>161</v>
      </c>
      <c r="B937" s="176" t="s">
        <v>102</v>
      </c>
      <c r="C937" s="192" t="s">
        <v>810</v>
      </c>
      <c r="D937" s="193">
        <f t="shared" ref="D937:E940" si="208">D938</f>
        <v>0</v>
      </c>
      <c r="E937" s="193">
        <f t="shared" si="208"/>
        <v>0</v>
      </c>
      <c r="F937" s="196" t="str">
        <f t="shared" si="203"/>
        <v>-</v>
      </c>
    </row>
    <row r="938" spans="1:6" s="87" customFormat="1" ht="23.25" hidden="1" x14ac:dyDescent="0.25">
      <c r="A938" s="175" t="s">
        <v>811</v>
      </c>
      <c r="B938" s="176" t="s">
        <v>102</v>
      </c>
      <c r="C938" s="192" t="s">
        <v>812</v>
      </c>
      <c r="D938" s="193">
        <f t="shared" si="208"/>
        <v>0</v>
      </c>
      <c r="E938" s="193">
        <f t="shared" si="208"/>
        <v>0</v>
      </c>
      <c r="F938" s="196" t="str">
        <f t="shared" si="203"/>
        <v>-</v>
      </c>
    </row>
    <row r="939" spans="1:6" s="87" customFormat="1" hidden="1" x14ac:dyDescent="0.25">
      <c r="A939" s="175" t="s">
        <v>122</v>
      </c>
      <c r="B939" s="176" t="s">
        <v>102</v>
      </c>
      <c r="C939" s="192" t="s">
        <v>813</v>
      </c>
      <c r="D939" s="193">
        <f t="shared" si="208"/>
        <v>0</v>
      </c>
      <c r="E939" s="193">
        <f t="shared" si="208"/>
        <v>0</v>
      </c>
      <c r="F939" s="196" t="str">
        <f t="shared" si="203"/>
        <v>-</v>
      </c>
    </row>
    <row r="940" spans="1:6" s="87" customFormat="1" ht="23.25" hidden="1" x14ac:dyDescent="0.25">
      <c r="A940" s="175" t="s">
        <v>7</v>
      </c>
      <c r="B940" s="176" t="s">
        <v>102</v>
      </c>
      <c r="C940" s="192" t="s">
        <v>814</v>
      </c>
      <c r="D940" s="193">
        <f t="shared" si="208"/>
        <v>0</v>
      </c>
      <c r="E940" s="193">
        <f t="shared" si="208"/>
        <v>0</v>
      </c>
      <c r="F940" s="196" t="str">
        <f t="shared" si="203"/>
        <v>-</v>
      </c>
    </row>
    <row r="941" spans="1:6" s="87" customFormat="1" hidden="1" x14ac:dyDescent="0.25">
      <c r="A941" s="175" t="s">
        <v>8</v>
      </c>
      <c r="B941" s="176" t="s">
        <v>102</v>
      </c>
      <c r="C941" s="192" t="s">
        <v>815</v>
      </c>
      <c r="D941" s="193"/>
      <c r="E941" s="194"/>
      <c r="F941" s="196" t="str">
        <f t="shared" si="203"/>
        <v>-</v>
      </c>
    </row>
    <row r="942" spans="1:6" s="86" customFormat="1" ht="48.75" hidden="1" customHeight="1" x14ac:dyDescent="0.25">
      <c r="A942" s="188" t="s">
        <v>308</v>
      </c>
      <c r="B942" s="189" t="s">
        <v>102</v>
      </c>
      <c r="C942" s="190" t="s">
        <v>816</v>
      </c>
      <c r="D942" s="191">
        <f>D943+D948</f>
        <v>0</v>
      </c>
      <c r="E942" s="191">
        <f>E943+E948</f>
        <v>0</v>
      </c>
      <c r="F942" s="195" t="str">
        <f t="shared" si="203"/>
        <v>-</v>
      </c>
    </row>
    <row r="943" spans="1:6" s="87" customFormat="1" ht="34.5" hidden="1" x14ac:dyDescent="0.25">
      <c r="A943" s="175" t="s">
        <v>817</v>
      </c>
      <c r="B943" s="176" t="s">
        <v>102</v>
      </c>
      <c r="C943" s="192" t="s">
        <v>818</v>
      </c>
      <c r="D943" s="193">
        <f t="shared" ref="D943:E944" si="209">D944</f>
        <v>0</v>
      </c>
      <c r="E943" s="193">
        <f t="shared" si="209"/>
        <v>0</v>
      </c>
      <c r="F943" s="196" t="str">
        <f t="shared" si="203"/>
        <v>-</v>
      </c>
    </row>
    <row r="944" spans="1:6" s="87" customFormat="1" hidden="1" x14ac:dyDescent="0.25">
      <c r="A944" s="175" t="s">
        <v>122</v>
      </c>
      <c r="B944" s="176" t="s">
        <v>102</v>
      </c>
      <c r="C944" s="192" t="s">
        <v>819</v>
      </c>
      <c r="D944" s="193">
        <f t="shared" si="209"/>
        <v>0</v>
      </c>
      <c r="E944" s="193">
        <f t="shared" si="209"/>
        <v>0</v>
      </c>
      <c r="F944" s="196" t="str">
        <f t="shared" si="203"/>
        <v>-</v>
      </c>
    </row>
    <row r="945" spans="1:6" s="87" customFormat="1" ht="23.25" hidden="1" x14ac:dyDescent="0.25">
      <c r="A945" s="175" t="s">
        <v>7</v>
      </c>
      <c r="B945" s="176" t="s">
        <v>102</v>
      </c>
      <c r="C945" s="192" t="s">
        <v>820</v>
      </c>
      <c r="D945" s="193">
        <f>D946+D947</f>
        <v>0</v>
      </c>
      <c r="E945" s="193">
        <f>E946+E947</f>
        <v>0</v>
      </c>
      <c r="F945" s="196" t="str">
        <f t="shared" si="203"/>
        <v>-</v>
      </c>
    </row>
    <row r="946" spans="1:6" s="87" customFormat="1" hidden="1" x14ac:dyDescent="0.25">
      <c r="A946" s="175" t="s">
        <v>8</v>
      </c>
      <c r="B946" s="176" t="s">
        <v>102</v>
      </c>
      <c r="C946" s="192" t="s">
        <v>1222</v>
      </c>
      <c r="D946" s="193">
        <v>0</v>
      </c>
      <c r="E946" s="194">
        <v>0</v>
      </c>
      <c r="F946" s="196" t="str">
        <f t="shared" si="203"/>
        <v>-</v>
      </c>
    </row>
    <row r="947" spans="1:6" s="87" customFormat="1" hidden="1" x14ac:dyDescent="0.25">
      <c r="A947" s="175" t="s">
        <v>8</v>
      </c>
      <c r="B947" s="176" t="s">
        <v>102</v>
      </c>
      <c r="C947" s="192" t="s">
        <v>821</v>
      </c>
      <c r="D947" s="193">
        <v>0</v>
      </c>
      <c r="E947" s="194"/>
      <c r="F947" s="196" t="str">
        <f t="shared" ref="F947:F951" si="210">IF(OR(D947="-",E947=D947),"-",D947-IF(E947="-",0,E947))</f>
        <v>-</v>
      </c>
    </row>
    <row r="948" spans="1:6" s="87" customFormat="1" ht="23.25" hidden="1" x14ac:dyDescent="0.25">
      <c r="A948" s="175" t="s">
        <v>1261</v>
      </c>
      <c r="B948" s="176" t="s">
        <v>102</v>
      </c>
      <c r="C948" s="192" t="s">
        <v>1257</v>
      </c>
      <c r="D948" s="193">
        <f t="shared" ref="D948:E949" si="211">D949</f>
        <v>0</v>
      </c>
      <c r="E948" s="193">
        <f t="shared" si="211"/>
        <v>0</v>
      </c>
      <c r="F948" s="196" t="str">
        <f t="shared" si="210"/>
        <v>-</v>
      </c>
    </row>
    <row r="949" spans="1:6" s="87" customFormat="1" ht="17.25" hidden="1" customHeight="1" x14ac:dyDescent="0.25">
      <c r="A949" s="175" t="s">
        <v>122</v>
      </c>
      <c r="B949" s="176" t="s">
        <v>102</v>
      </c>
      <c r="C949" s="192" t="s">
        <v>1258</v>
      </c>
      <c r="D949" s="193">
        <f t="shared" si="211"/>
        <v>0</v>
      </c>
      <c r="E949" s="193">
        <f t="shared" si="211"/>
        <v>0</v>
      </c>
      <c r="F949" s="196" t="str">
        <f t="shared" si="210"/>
        <v>-</v>
      </c>
    </row>
    <row r="950" spans="1:6" s="87" customFormat="1" ht="23.25" hidden="1" x14ac:dyDescent="0.25">
      <c r="A950" s="175" t="s">
        <v>7</v>
      </c>
      <c r="B950" s="176" t="s">
        <v>102</v>
      </c>
      <c r="C950" s="192" t="s">
        <v>1259</v>
      </c>
      <c r="D950" s="193">
        <f>D951+D952</f>
        <v>0</v>
      </c>
      <c r="E950" s="193">
        <f>E951+E952</f>
        <v>0</v>
      </c>
      <c r="F950" s="196" t="str">
        <f t="shared" si="210"/>
        <v>-</v>
      </c>
    </row>
    <row r="951" spans="1:6" s="87" customFormat="1" hidden="1" x14ac:dyDescent="0.25">
      <c r="A951" s="175" t="s">
        <v>8</v>
      </c>
      <c r="B951" s="176" t="s">
        <v>102</v>
      </c>
      <c r="C951" s="192" t="s">
        <v>1222</v>
      </c>
      <c r="D951" s="193">
        <v>0</v>
      </c>
      <c r="E951" s="194">
        <v>0</v>
      </c>
      <c r="F951" s="196" t="str">
        <f t="shared" si="210"/>
        <v>-</v>
      </c>
    </row>
    <row r="952" spans="1:6" s="87" customFormat="1" hidden="1" x14ac:dyDescent="0.25">
      <c r="A952" s="175" t="s">
        <v>8</v>
      </c>
      <c r="B952" s="176" t="s">
        <v>102</v>
      </c>
      <c r="C952" s="192" t="s">
        <v>1260</v>
      </c>
      <c r="D952" s="193">
        <v>0</v>
      </c>
      <c r="E952" s="194">
        <v>0</v>
      </c>
      <c r="F952" s="196" t="str">
        <f t="shared" ref="F952" si="212">IF(OR(D952="-",E952=D952),"-",D952-IF(E952="-",0,E952))</f>
        <v>-</v>
      </c>
    </row>
    <row r="953" spans="1:6" s="86" customFormat="1" ht="60.75" hidden="1" customHeight="1" x14ac:dyDescent="0.25">
      <c r="A953" s="188" t="s">
        <v>161</v>
      </c>
      <c r="B953" s="189" t="s">
        <v>102</v>
      </c>
      <c r="C953" s="190" t="s">
        <v>822</v>
      </c>
      <c r="D953" s="191">
        <f t="shared" ref="D953:E956" si="213">D954</f>
        <v>0</v>
      </c>
      <c r="E953" s="191">
        <f t="shared" si="213"/>
        <v>0</v>
      </c>
      <c r="F953" s="195" t="str">
        <f t="shared" si="203"/>
        <v>-</v>
      </c>
    </row>
    <row r="954" spans="1:6" s="87" customFormat="1" ht="34.5" hidden="1" x14ac:dyDescent="0.25">
      <c r="A954" s="175" t="s">
        <v>311</v>
      </c>
      <c r="B954" s="176" t="s">
        <v>102</v>
      </c>
      <c r="C954" s="192" t="s">
        <v>823</v>
      </c>
      <c r="D954" s="193">
        <f t="shared" si="213"/>
        <v>0</v>
      </c>
      <c r="E954" s="193">
        <f t="shared" si="213"/>
        <v>0</v>
      </c>
      <c r="F954" s="196" t="str">
        <f t="shared" si="203"/>
        <v>-</v>
      </c>
    </row>
    <row r="955" spans="1:6" s="87" customFormat="1" hidden="1" x14ac:dyDescent="0.25">
      <c r="A955" s="175" t="s">
        <v>122</v>
      </c>
      <c r="B955" s="176" t="s">
        <v>102</v>
      </c>
      <c r="C955" s="192" t="s">
        <v>824</v>
      </c>
      <c r="D955" s="193">
        <f t="shared" si="213"/>
        <v>0</v>
      </c>
      <c r="E955" s="193">
        <f t="shared" si="213"/>
        <v>0</v>
      </c>
      <c r="F955" s="196" t="str">
        <f t="shared" si="203"/>
        <v>-</v>
      </c>
    </row>
    <row r="956" spans="1:6" s="87" customFormat="1" ht="23.25" hidden="1" x14ac:dyDescent="0.25">
      <c r="A956" s="175" t="s">
        <v>7</v>
      </c>
      <c r="B956" s="176" t="s">
        <v>102</v>
      </c>
      <c r="C956" s="192" t="s">
        <v>825</v>
      </c>
      <c r="D956" s="193">
        <f t="shared" si="213"/>
        <v>0</v>
      </c>
      <c r="E956" s="193">
        <f t="shared" si="213"/>
        <v>0</v>
      </c>
      <c r="F956" s="196" t="str">
        <f t="shared" si="203"/>
        <v>-</v>
      </c>
    </row>
    <row r="957" spans="1:6" s="87" customFormat="1" hidden="1" x14ac:dyDescent="0.25">
      <c r="A957" s="175" t="s">
        <v>8</v>
      </c>
      <c r="B957" s="176" t="s">
        <v>102</v>
      </c>
      <c r="C957" s="192" t="s">
        <v>826</v>
      </c>
      <c r="D957" s="193"/>
      <c r="E957" s="194"/>
      <c r="F957" s="196" t="str">
        <f t="shared" si="203"/>
        <v>-</v>
      </c>
    </row>
    <row r="958" spans="1:6" s="86" customFormat="1" ht="45.75" hidden="1" x14ac:dyDescent="0.25">
      <c r="A958" s="188" t="s">
        <v>1371</v>
      </c>
      <c r="B958" s="189" t="s">
        <v>102</v>
      </c>
      <c r="C958" s="190" t="s">
        <v>827</v>
      </c>
      <c r="D958" s="191">
        <f t="shared" ref="D958:E960" si="214">D959</f>
        <v>0</v>
      </c>
      <c r="E958" s="191">
        <f t="shared" si="214"/>
        <v>0</v>
      </c>
      <c r="F958" s="195" t="str">
        <f t="shared" si="203"/>
        <v>-</v>
      </c>
    </row>
    <row r="959" spans="1:6" s="87" customFormat="1" ht="44.25" hidden="1" customHeight="1" x14ac:dyDescent="0.25">
      <c r="A959" s="175" t="s">
        <v>1378</v>
      </c>
      <c r="B959" s="176" t="s">
        <v>102</v>
      </c>
      <c r="C959" s="192" t="s">
        <v>828</v>
      </c>
      <c r="D959" s="193">
        <f t="shared" si="214"/>
        <v>0</v>
      </c>
      <c r="E959" s="193">
        <f t="shared" si="214"/>
        <v>0</v>
      </c>
      <c r="F959" s="196" t="str">
        <f t="shared" si="203"/>
        <v>-</v>
      </c>
    </row>
    <row r="960" spans="1:6" s="87" customFormat="1" ht="17.25" hidden="1" customHeight="1" x14ac:dyDescent="0.25">
      <c r="A960" s="175" t="s">
        <v>122</v>
      </c>
      <c r="B960" s="176" t="s">
        <v>102</v>
      </c>
      <c r="C960" s="192" t="s">
        <v>829</v>
      </c>
      <c r="D960" s="193">
        <f t="shared" si="214"/>
        <v>0</v>
      </c>
      <c r="E960" s="193">
        <f t="shared" si="214"/>
        <v>0</v>
      </c>
      <c r="F960" s="196" t="str">
        <f t="shared" si="203"/>
        <v>-</v>
      </c>
    </row>
    <row r="961" spans="1:6" s="87" customFormat="1" ht="23.25" hidden="1" x14ac:dyDescent="0.25">
      <c r="A961" s="175" t="s">
        <v>7</v>
      </c>
      <c r="B961" s="176" t="s">
        <v>102</v>
      </c>
      <c r="C961" s="192" t="s">
        <v>830</v>
      </c>
      <c r="D961" s="193">
        <f>D962</f>
        <v>0</v>
      </c>
      <c r="E961" s="193">
        <f>E962</f>
        <v>0</v>
      </c>
      <c r="F961" s="196" t="str">
        <f t="shared" si="203"/>
        <v>-</v>
      </c>
    </row>
    <row r="962" spans="1:6" s="87" customFormat="1" hidden="1" x14ac:dyDescent="0.25">
      <c r="A962" s="175" t="s">
        <v>8</v>
      </c>
      <c r="B962" s="176" t="s">
        <v>102</v>
      </c>
      <c r="C962" s="192" t="s">
        <v>831</v>
      </c>
      <c r="D962" s="193">
        <v>0</v>
      </c>
      <c r="E962" s="194"/>
      <c r="F962" s="196" t="str">
        <f t="shared" ref="F962:F985" si="215">IF(OR(D962="-",E962=D962),"-",D962-IF(E962="-",0,E962))</f>
        <v>-</v>
      </c>
    </row>
    <row r="963" spans="1:6" s="149" customFormat="1" ht="45.75" hidden="1" x14ac:dyDescent="0.25">
      <c r="A963" s="325" t="s">
        <v>1433</v>
      </c>
      <c r="B963" s="313" t="s">
        <v>102</v>
      </c>
      <c r="C963" s="314" t="s">
        <v>1425</v>
      </c>
      <c r="D963" s="318">
        <f>D964</f>
        <v>0</v>
      </c>
      <c r="E963" s="318">
        <f>E964</f>
        <v>0</v>
      </c>
      <c r="F963" s="319" t="str">
        <f t="shared" si="215"/>
        <v>-</v>
      </c>
    </row>
    <row r="964" spans="1:6" s="149" customFormat="1" ht="34.5" hidden="1" customHeight="1" x14ac:dyDescent="0.25">
      <c r="A964" s="325" t="s">
        <v>1196</v>
      </c>
      <c r="B964" s="313" t="s">
        <v>102</v>
      </c>
      <c r="C964" s="314" t="s">
        <v>1426</v>
      </c>
      <c r="D964" s="318">
        <f>D975</f>
        <v>0</v>
      </c>
      <c r="E964" s="318">
        <f>E975</f>
        <v>0</v>
      </c>
      <c r="F964" s="319" t="str">
        <f t="shared" si="215"/>
        <v>-</v>
      </c>
    </row>
    <row r="965" spans="1:6" s="148" customFormat="1" ht="45.75" hidden="1" x14ac:dyDescent="0.25">
      <c r="A965" s="322" t="s">
        <v>310</v>
      </c>
      <c r="B965" s="315" t="s">
        <v>102</v>
      </c>
      <c r="C965" s="316" t="s">
        <v>805</v>
      </c>
      <c r="D965" s="320">
        <f t="shared" ref="D965:E968" si="216">D966</f>
        <v>0</v>
      </c>
      <c r="E965" s="320">
        <f t="shared" si="216"/>
        <v>0</v>
      </c>
      <c r="F965" s="321" t="str">
        <f t="shared" si="215"/>
        <v>-</v>
      </c>
    </row>
    <row r="966" spans="1:6" s="148" customFormat="1" ht="34.5" hidden="1" x14ac:dyDescent="0.25">
      <c r="A966" s="322" t="s">
        <v>311</v>
      </c>
      <c r="B966" s="315" t="s">
        <v>102</v>
      </c>
      <c r="C966" s="316" t="s">
        <v>806</v>
      </c>
      <c r="D966" s="320">
        <f t="shared" si="216"/>
        <v>0</v>
      </c>
      <c r="E966" s="320">
        <f t="shared" si="216"/>
        <v>0</v>
      </c>
      <c r="F966" s="321" t="str">
        <f t="shared" si="215"/>
        <v>-</v>
      </c>
    </row>
    <row r="967" spans="1:6" s="148" customFormat="1" hidden="1" x14ac:dyDescent="0.25">
      <c r="A967" s="322" t="s">
        <v>122</v>
      </c>
      <c r="B967" s="315" t="s">
        <v>102</v>
      </c>
      <c r="C967" s="316" t="s">
        <v>807</v>
      </c>
      <c r="D967" s="320">
        <f t="shared" si="216"/>
        <v>0</v>
      </c>
      <c r="E967" s="320">
        <f t="shared" si="216"/>
        <v>0</v>
      </c>
      <c r="F967" s="321" t="str">
        <f t="shared" si="215"/>
        <v>-</v>
      </c>
    </row>
    <row r="968" spans="1:6" s="148" customFormat="1" ht="23.25" hidden="1" x14ac:dyDescent="0.25">
      <c r="A968" s="322" t="s">
        <v>7</v>
      </c>
      <c r="B968" s="315" t="s">
        <v>102</v>
      </c>
      <c r="C968" s="316" t="s">
        <v>808</v>
      </c>
      <c r="D968" s="320">
        <f t="shared" si="216"/>
        <v>0</v>
      </c>
      <c r="E968" s="320">
        <f t="shared" si="216"/>
        <v>0</v>
      </c>
      <c r="F968" s="321" t="str">
        <f t="shared" si="215"/>
        <v>-</v>
      </c>
    </row>
    <row r="969" spans="1:6" s="148" customFormat="1" hidden="1" x14ac:dyDescent="0.25">
      <c r="A969" s="322" t="s">
        <v>8</v>
      </c>
      <c r="B969" s="315" t="s">
        <v>102</v>
      </c>
      <c r="C969" s="316" t="s">
        <v>809</v>
      </c>
      <c r="D969" s="320"/>
      <c r="E969" s="320"/>
      <c r="F969" s="321" t="str">
        <f t="shared" si="215"/>
        <v>-</v>
      </c>
    </row>
    <row r="970" spans="1:6" s="148" customFormat="1" ht="34.5" hidden="1" x14ac:dyDescent="0.25">
      <c r="A970" s="322" t="s">
        <v>161</v>
      </c>
      <c r="B970" s="315" t="s">
        <v>102</v>
      </c>
      <c r="C970" s="316" t="s">
        <v>810</v>
      </c>
      <c r="D970" s="320">
        <f t="shared" ref="D970:E973" si="217">D971</f>
        <v>0</v>
      </c>
      <c r="E970" s="320">
        <f t="shared" si="217"/>
        <v>0</v>
      </c>
      <c r="F970" s="321" t="str">
        <f t="shared" si="215"/>
        <v>-</v>
      </c>
    </row>
    <row r="971" spans="1:6" s="148" customFormat="1" ht="23.25" hidden="1" x14ac:dyDescent="0.25">
      <c r="A971" s="322" t="s">
        <v>811</v>
      </c>
      <c r="B971" s="315" t="s">
        <v>102</v>
      </c>
      <c r="C971" s="316" t="s">
        <v>812</v>
      </c>
      <c r="D971" s="320">
        <f t="shared" si="217"/>
        <v>0</v>
      </c>
      <c r="E971" s="320">
        <f t="shared" si="217"/>
        <v>0</v>
      </c>
      <c r="F971" s="321" t="str">
        <f t="shared" si="215"/>
        <v>-</v>
      </c>
    </row>
    <row r="972" spans="1:6" s="148" customFormat="1" hidden="1" x14ac:dyDescent="0.25">
      <c r="A972" s="322" t="s">
        <v>122</v>
      </c>
      <c r="B972" s="315" t="s">
        <v>102</v>
      </c>
      <c r="C972" s="316" t="s">
        <v>813</v>
      </c>
      <c r="D972" s="320">
        <f t="shared" si="217"/>
        <v>0</v>
      </c>
      <c r="E972" s="320">
        <f t="shared" si="217"/>
        <v>0</v>
      </c>
      <c r="F972" s="321" t="str">
        <f t="shared" si="215"/>
        <v>-</v>
      </c>
    </row>
    <row r="973" spans="1:6" s="148" customFormat="1" ht="23.25" hidden="1" x14ac:dyDescent="0.25">
      <c r="A973" s="322" t="s">
        <v>7</v>
      </c>
      <c r="B973" s="315" t="s">
        <v>102</v>
      </c>
      <c r="C973" s="316" t="s">
        <v>814</v>
      </c>
      <c r="D973" s="320">
        <f t="shared" si="217"/>
        <v>0</v>
      </c>
      <c r="E973" s="320">
        <f t="shared" si="217"/>
        <v>0</v>
      </c>
      <c r="F973" s="321" t="str">
        <f t="shared" si="215"/>
        <v>-</v>
      </c>
    </row>
    <row r="974" spans="1:6" s="148" customFormat="1" hidden="1" x14ac:dyDescent="0.25">
      <c r="A974" s="322" t="s">
        <v>8</v>
      </c>
      <c r="B974" s="315" t="s">
        <v>102</v>
      </c>
      <c r="C974" s="316" t="s">
        <v>815</v>
      </c>
      <c r="D974" s="320"/>
      <c r="E974" s="320"/>
      <c r="F974" s="321" t="str">
        <f t="shared" si="215"/>
        <v>-</v>
      </c>
    </row>
    <row r="975" spans="1:6" s="149" customFormat="1" ht="16.5" hidden="1" customHeight="1" x14ac:dyDescent="0.25">
      <c r="A975" s="325" t="s">
        <v>104</v>
      </c>
      <c r="B975" s="313" t="s">
        <v>102</v>
      </c>
      <c r="C975" s="314" t="s">
        <v>1428</v>
      </c>
      <c r="D975" s="318">
        <f>D976+D981</f>
        <v>0</v>
      </c>
      <c r="E975" s="318">
        <f>E976+E981</f>
        <v>0</v>
      </c>
      <c r="F975" s="319" t="str">
        <f t="shared" si="215"/>
        <v>-</v>
      </c>
    </row>
    <row r="976" spans="1:6" s="148" customFormat="1" ht="34.5" hidden="1" x14ac:dyDescent="0.25">
      <c r="A976" s="322" t="s">
        <v>817</v>
      </c>
      <c r="B976" s="315" t="s">
        <v>102</v>
      </c>
      <c r="C976" s="316" t="s">
        <v>818</v>
      </c>
      <c r="D976" s="320">
        <f t="shared" ref="D976:E977" si="218">D977</f>
        <v>0</v>
      </c>
      <c r="E976" s="320">
        <f t="shared" si="218"/>
        <v>0</v>
      </c>
      <c r="F976" s="321" t="str">
        <f t="shared" si="215"/>
        <v>-</v>
      </c>
    </row>
    <row r="977" spans="1:36" s="148" customFormat="1" hidden="1" x14ac:dyDescent="0.25">
      <c r="A977" s="322" t="s">
        <v>122</v>
      </c>
      <c r="B977" s="315" t="s">
        <v>102</v>
      </c>
      <c r="C977" s="316" t="s">
        <v>819</v>
      </c>
      <c r="D977" s="320">
        <f t="shared" si="218"/>
        <v>0</v>
      </c>
      <c r="E977" s="320">
        <f t="shared" si="218"/>
        <v>0</v>
      </c>
      <c r="F977" s="321" t="str">
        <f t="shared" si="215"/>
        <v>-</v>
      </c>
    </row>
    <row r="978" spans="1:36" s="148" customFormat="1" ht="23.25" hidden="1" x14ac:dyDescent="0.25">
      <c r="A978" s="322" t="s">
        <v>7</v>
      </c>
      <c r="B978" s="315" t="s">
        <v>102</v>
      </c>
      <c r="C978" s="316" t="s">
        <v>820</v>
      </c>
      <c r="D978" s="320">
        <f>D979+D980</f>
        <v>0</v>
      </c>
      <c r="E978" s="320">
        <f>E979+E980</f>
        <v>0</v>
      </c>
      <c r="F978" s="321" t="str">
        <f t="shared" si="215"/>
        <v>-</v>
      </c>
    </row>
    <row r="979" spans="1:36" s="148" customFormat="1" hidden="1" x14ac:dyDescent="0.25">
      <c r="A979" s="322" t="s">
        <v>8</v>
      </c>
      <c r="B979" s="315" t="s">
        <v>102</v>
      </c>
      <c r="C979" s="316" t="s">
        <v>1222</v>
      </c>
      <c r="D979" s="320">
        <v>0</v>
      </c>
      <c r="E979" s="324">
        <v>0</v>
      </c>
      <c r="F979" s="321" t="str">
        <f t="shared" si="215"/>
        <v>-</v>
      </c>
    </row>
    <row r="980" spans="1:36" s="148" customFormat="1" hidden="1" x14ac:dyDescent="0.25">
      <c r="A980" s="322" t="s">
        <v>8</v>
      </c>
      <c r="B980" s="315" t="s">
        <v>102</v>
      </c>
      <c r="C980" s="316" t="s">
        <v>821</v>
      </c>
      <c r="D980" s="320">
        <v>0</v>
      </c>
      <c r="E980" s="324"/>
      <c r="F980" s="321" t="str">
        <f t="shared" si="215"/>
        <v>-</v>
      </c>
    </row>
    <row r="981" spans="1:36" s="148" customFormat="1" ht="23.25" hidden="1" x14ac:dyDescent="0.25">
      <c r="A981" s="322" t="s">
        <v>1199</v>
      </c>
      <c r="B981" s="315" t="s">
        <v>102</v>
      </c>
      <c r="C981" s="323" t="s">
        <v>1427</v>
      </c>
      <c r="D981" s="320">
        <f t="shared" ref="D981:E982" si="219">D982</f>
        <v>0</v>
      </c>
      <c r="E981" s="320">
        <f t="shared" si="219"/>
        <v>0</v>
      </c>
      <c r="F981" s="321" t="str">
        <f t="shared" si="215"/>
        <v>-</v>
      </c>
    </row>
    <row r="982" spans="1:36" s="148" customFormat="1" ht="17.25" hidden="1" customHeight="1" x14ac:dyDescent="0.25">
      <c r="A982" s="322" t="s">
        <v>122</v>
      </c>
      <c r="B982" s="315" t="s">
        <v>102</v>
      </c>
      <c r="C982" s="323" t="s">
        <v>1429</v>
      </c>
      <c r="D982" s="320">
        <f t="shared" si="219"/>
        <v>0</v>
      </c>
      <c r="E982" s="320">
        <f t="shared" si="219"/>
        <v>0</v>
      </c>
      <c r="F982" s="321" t="str">
        <f t="shared" si="215"/>
        <v>-</v>
      </c>
    </row>
    <row r="983" spans="1:36" s="148" customFormat="1" ht="23.25" hidden="1" x14ac:dyDescent="0.25">
      <c r="A983" s="322" t="s">
        <v>7</v>
      </c>
      <c r="B983" s="315" t="s">
        <v>102</v>
      </c>
      <c r="C983" s="323" t="s">
        <v>1430</v>
      </c>
      <c r="D983" s="320">
        <f>D984+D985</f>
        <v>0</v>
      </c>
      <c r="E983" s="320">
        <f>E984+E985</f>
        <v>0</v>
      </c>
      <c r="F983" s="321" t="str">
        <f t="shared" si="215"/>
        <v>-</v>
      </c>
    </row>
    <row r="984" spans="1:36" s="148" customFormat="1" hidden="1" x14ac:dyDescent="0.25">
      <c r="A984" s="322" t="s">
        <v>8</v>
      </c>
      <c r="B984" s="315" t="s">
        <v>102</v>
      </c>
      <c r="C984" s="316" t="s">
        <v>1222</v>
      </c>
      <c r="D984" s="320">
        <v>0</v>
      </c>
      <c r="E984" s="324">
        <v>0</v>
      </c>
      <c r="F984" s="321" t="str">
        <f t="shared" si="215"/>
        <v>-</v>
      </c>
    </row>
    <row r="985" spans="1:36" s="148" customFormat="1" hidden="1" x14ac:dyDescent="0.25">
      <c r="A985" s="322" t="s">
        <v>8</v>
      </c>
      <c r="B985" s="315" t="s">
        <v>102</v>
      </c>
      <c r="C985" s="323" t="s">
        <v>1431</v>
      </c>
      <c r="D985" s="320">
        <v>0</v>
      </c>
      <c r="E985" s="324">
        <v>0</v>
      </c>
      <c r="F985" s="321" t="str">
        <f t="shared" si="215"/>
        <v>-</v>
      </c>
    </row>
    <row r="986" spans="1:36" s="74" customFormat="1" ht="23.25" x14ac:dyDescent="0.25">
      <c r="A986" s="92" t="s">
        <v>333</v>
      </c>
      <c r="B986" s="93" t="s">
        <v>102</v>
      </c>
      <c r="C986" s="115" t="s">
        <v>832</v>
      </c>
      <c r="D986" s="88">
        <f t="shared" ref="D986:E990" si="220">D987</f>
        <v>80000</v>
      </c>
      <c r="E986" s="88">
        <f t="shared" si="220"/>
        <v>25000</v>
      </c>
      <c r="F986" s="89">
        <f t="shared" si="203"/>
        <v>55000</v>
      </c>
    </row>
    <row r="987" spans="1:36" s="74" customFormat="1" ht="23.25" x14ac:dyDescent="0.25">
      <c r="A987" s="92" t="s">
        <v>103</v>
      </c>
      <c r="B987" s="93" t="s">
        <v>102</v>
      </c>
      <c r="C987" s="115" t="s">
        <v>833</v>
      </c>
      <c r="D987" s="88">
        <f t="shared" si="220"/>
        <v>80000</v>
      </c>
      <c r="E987" s="88">
        <f t="shared" si="220"/>
        <v>25000</v>
      </c>
      <c r="F987" s="89">
        <f t="shared" si="203"/>
        <v>55000</v>
      </c>
    </row>
    <row r="988" spans="1:36" s="75" customFormat="1" ht="23.25" x14ac:dyDescent="0.25">
      <c r="A988" s="95" t="s">
        <v>11</v>
      </c>
      <c r="B988" s="96" t="s">
        <v>102</v>
      </c>
      <c r="C988" s="117" t="s">
        <v>834</v>
      </c>
      <c r="D988" s="90">
        <f t="shared" si="220"/>
        <v>80000</v>
      </c>
      <c r="E988" s="90">
        <f t="shared" si="220"/>
        <v>25000</v>
      </c>
      <c r="F988" s="91">
        <f t="shared" si="203"/>
        <v>55000</v>
      </c>
    </row>
    <row r="989" spans="1:36" ht="34.5" x14ac:dyDescent="0.25">
      <c r="A989" s="95" t="s">
        <v>51</v>
      </c>
      <c r="B989" s="96" t="s">
        <v>102</v>
      </c>
      <c r="C989" s="117" t="s">
        <v>835</v>
      </c>
      <c r="D989" s="90">
        <f t="shared" si="220"/>
        <v>80000</v>
      </c>
      <c r="E989" s="90">
        <f t="shared" si="220"/>
        <v>25000</v>
      </c>
      <c r="F989" s="91">
        <f t="shared" si="203"/>
        <v>55000</v>
      </c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</row>
    <row r="990" spans="1:36" ht="15" customHeight="1" x14ac:dyDescent="0.25">
      <c r="A990" s="95" t="s">
        <v>122</v>
      </c>
      <c r="B990" s="96" t="s">
        <v>102</v>
      </c>
      <c r="C990" s="117" t="s">
        <v>836</v>
      </c>
      <c r="D990" s="90">
        <f t="shared" si="220"/>
        <v>80000</v>
      </c>
      <c r="E990" s="90">
        <f t="shared" si="220"/>
        <v>25000</v>
      </c>
      <c r="F990" s="91">
        <f t="shared" si="203"/>
        <v>55000</v>
      </c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</row>
    <row r="991" spans="1:36" ht="13.5" customHeight="1" x14ac:dyDescent="0.25">
      <c r="A991" s="95" t="s">
        <v>123</v>
      </c>
      <c r="B991" s="96" t="s">
        <v>102</v>
      </c>
      <c r="C991" s="117" t="s">
        <v>837</v>
      </c>
      <c r="D991" s="90">
        <v>80000</v>
      </c>
      <c r="E991" s="97">
        <v>25000</v>
      </c>
      <c r="F991" s="91">
        <f t="shared" si="203"/>
        <v>55000</v>
      </c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</row>
    <row r="992" spans="1:36" s="74" customFormat="1" x14ac:dyDescent="0.25">
      <c r="A992" s="92" t="s">
        <v>838</v>
      </c>
      <c r="B992" s="93" t="s">
        <v>102</v>
      </c>
      <c r="C992" s="115" t="s">
        <v>839</v>
      </c>
      <c r="D992" s="88">
        <f>D993+D1023+D1012</f>
        <v>35839555.560000002</v>
      </c>
      <c r="E992" s="88">
        <f>E993+E1023+E1012</f>
        <v>3871976.26</v>
      </c>
      <c r="F992" s="89">
        <f t="shared" si="203"/>
        <v>31967579.300000004</v>
      </c>
    </row>
    <row r="993" spans="1:36" s="74" customFormat="1" ht="12" customHeight="1" x14ac:dyDescent="0.25">
      <c r="A993" s="92" t="s">
        <v>1036</v>
      </c>
      <c r="B993" s="93" t="s">
        <v>102</v>
      </c>
      <c r="C993" s="115" t="s">
        <v>995</v>
      </c>
      <c r="D993" s="88">
        <f t="shared" ref="D993:E995" si="221">D994</f>
        <v>23064800</v>
      </c>
      <c r="E993" s="88">
        <f t="shared" si="221"/>
        <v>3871976.26</v>
      </c>
      <c r="F993" s="89">
        <f t="shared" ref="F993:F1006" si="222">IF(OR(D993="-",E993=D993),"-",D993-IF(E993="-",0,E993))</f>
        <v>19192823.740000002</v>
      </c>
    </row>
    <row r="994" spans="1:36" s="74" customFormat="1" ht="48" customHeight="1" x14ac:dyDescent="0.25">
      <c r="A994" s="92" t="s">
        <v>748</v>
      </c>
      <c r="B994" s="93" t="s">
        <v>102</v>
      </c>
      <c r="C994" s="115" t="s">
        <v>994</v>
      </c>
      <c r="D994" s="88">
        <f t="shared" si="221"/>
        <v>23064800</v>
      </c>
      <c r="E994" s="88">
        <f t="shared" si="221"/>
        <v>3871976.26</v>
      </c>
      <c r="F994" s="89">
        <f t="shared" si="222"/>
        <v>19192823.740000002</v>
      </c>
    </row>
    <row r="995" spans="1:36" s="74" customFormat="1" ht="28.5" customHeight="1" x14ac:dyDescent="0.25">
      <c r="A995" s="92" t="s">
        <v>1046</v>
      </c>
      <c r="B995" s="93" t="s">
        <v>102</v>
      </c>
      <c r="C995" s="115" t="s">
        <v>993</v>
      </c>
      <c r="D995" s="88">
        <f t="shared" si="221"/>
        <v>23064800</v>
      </c>
      <c r="E995" s="88">
        <f t="shared" si="221"/>
        <v>3871976.26</v>
      </c>
      <c r="F995" s="89">
        <f t="shared" si="222"/>
        <v>19192823.740000002</v>
      </c>
    </row>
    <row r="996" spans="1:36" s="74" customFormat="1" ht="53.25" customHeight="1" x14ac:dyDescent="0.25">
      <c r="A996" s="92" t="s">
        <v>238</v>
      </c>
      <c r="B996" s="93" t="s">
        <v>102</v>
      </c>
      <c r="C996" s="115" t="s">
        <v>992</v>
      </c>
      <c r="D996" s="88">
        <f>D997+D1002</f>
        <v>23064800</v>
      </c>
      <c r="E996" s="88">
        <f>E997+E1002</f>
        <v>3871976.26</v>
      </c>
      <c r="F996" s="89">
        <f t="shared" si="222"/>
        <v>19192823.740000002</v>
      </c>
    </row>
    <row r="997" spans="1:36" ht="51.75" customHeight="1" x14ac:dyDescent="0.25">
      <c r="A997" s="95" t="s">
        <v>0</v>
      </c>
      <c r="B997" s="96" t="s">
        <v>102</v>
      </c>
      <c r="C997" s="116" t="s">
        <v>1348</v>
      </c>
      <c r="D997" s="90">
        <f t="shared" ref="D997:E999" si="223">D998</f>
        <v>22564800</v>
      </c>
      <c r="E997" s="90">
        <f t="shared" si="223"/>
        <v>3754786.26</v>
      </c>
      <c r="F997" s="91">
        <f t="shared" si="222"/>
        <v>18810013.740000002</v>
      </c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</row>
    <row r="998" spans="1:36" ht="23.25" x14ac:dyDescent="0.25">
      <c r="A998" s="95" t="s">
        <v>1</v>
      </c>
      <c r="B998" s="96" t="s">
        <v>102</v>
      </c>
      <c r="C998" s="116" t="s">
        <v>1349</v>
      </c>
      <c r="D998" s="90">
        <f t="shared" si="223"/>
        <v>22564800</v>
      </c>
      <c r="E998" s="90">
        <f t="shared" si="223"/>
        <v>3754786.26</v>
      </c>
      <c r="F998" s="91">
        <f t="shared" si="222"/>
        <v>18810013.740000002</v>
      </c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</row>
    <row r="999" spans="1:36" ht="23.25" x14ac:dyDescent="0.25">
      <c r="A999" s="95" t="s">
        <v>2</v>
      </c>
      <c r="B999" s="96" t="s">
        <v>102</v>
      </c>
      <c r="C999" s="116" t="s">
        <v>1350</v>
      </c>
      <c r="D999" s="90">
        <f t="shared" si="223"/>
        <v>22564800</v>
      </c>
      <c r="E999" s="90">
        <f t="shared" si="223"/>
        <v>3754786.26</v>
      </c>
      <c r="F999" s="91">
        <f t="shared" si="222"/>
        <v>18810013.740000002</v>
      </c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</row>
    <row r="1000" spans="1:36" x14ac:dyDescent="0.25">
      <c r="A1000" s="95" t="s">
        <v>4</v>
      </c>
      <c r="B1000" s="96" t="s">
        <v>102</v>
      </c>
      <c r="C1000" s="116" t="s">
        <v>1351</v>
      </c>
      <c r="D1000" s="90">
        <f>D1001</f>
        <v>22564800</v>
      </c>
      <c r="E1000" s="90">
        <f>E1001</f>
        <v>3754786.26</v>
      </c>
      <c r="F1000" s="91">
        <f t="shared" si="222"/>
        <v>18810013.740000002</v>
      </c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</row>
    <row r="1001" spans="1:36" ht="50.25" customHeight="1" x14ac:dyDescent="0.25">
      <c r="A1001" s="95" t="s">
        <v>3</v>
      </c>
      <c r="B1001" s="96" t="s">
        <v>102</v>
      </c>
      <c r="C1001" s="116" t="s">
        <v>1352</v>
      </c>
      <c r="D1001" s="90">
        <v>22564800</v>
      </c>
      <c r="E1001" s="97">
        <v>3754786.26</v>
      </c>
      <c r="F1001" s="91">
        <f t="shared" si="222"/>
        <v>18810013.740000002</v>
      </c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</row>
    <row r="1002" spans="1:36" s="94" customFormat="1" x14ac:dyDescent="0.25">
      <c r="A1002" s="92" t="s">
        <v>104</v>
      </c>
      <c r="B1002" s="93" t="s">
        <v>102</v>
      </c>
      <c r="C1002" s="115" t="s">
        <v>991</v>
      </c>
      <c r="D1002" s="88">
        <f>D1003+D1007</f>
        <v>500000</v>
      </c>
      <c r="E1002" s="88">
        <f>E1003+E1007</f>
        <v>117190</v>
      </c>
      <c r="F1002" s="89">
        <f t="shared" si="222"/>
        <v>382810</v>
      </c>
    </row>
    <row r="1003" spans="1:36" s="87" customFormat="1" ht="23.25" hidden="1" x14ac:dyDescent="0.25">
      <c r="A1003" s="95" t="s">
        <v>152</v>
      </c>
      <c r="B1003" s="96" t="s">
        <v>102</v>
      </c>
      <c r="C1003" s="117" t="s">
        <v>990</v>
      </c>
      <c r="D1003" s="90">
        <f t="shared" ref="D1003:E1005" si="224">D1004</f>
        <v>0</v>
      </c>
      <c r="E1003" s="90">
        <f t="shared" si="224"/>
        <v>0</v>
      </c>
      <c r="F1003" s="91" t="str">
        <f t="shared" si="222"/>
        <v>-</v>
      </c>
    </row>
    <row r="1004" spans="1:36" s="87" customFormat="1" ht="23.25" hidden="1" x14ac:dyDescent="0.25">
      <c r="A1004" s="95" t="s">
        <v>105</v>
      </c>
      <c r="B1004" s="96" t="s">
        <v>102</v>
      </c>
      <c r="C1004" s="117" t="s">
        <v>989</v>
      </c>
      <c r="D1004" s="90">
        <f t="shared" si="224"/>
        <v>0</v>
      </c>
      <c r="E1004" s="90">
        <f t="shared" si="224"/>
        <v>0</v>
      </c>
      <c r="F1004" s="91" t="str">
        <f t="shared" si="222"/>
        <v>-</v>
      </c>
    </row>
    <row r="1005" spans="1:36" s="87" customFormat="1" ht="23.25" hidden="1" x14ac:dyDescent="0.25">
      <c r="A1005" s="95" t="s">
        <v>350</v>
      </c>
      <c r="B1005" s="96" t="s">
        <v>102</v>
      </c>
      <c r="C1005" s="117" t="s">
        <v>988</v>
      </c>
      <c r="D1005" s="90">
        <f t="shared" si="224"/>
        <v>0</v>
      </c>
      <c r="E1005" s="90">
        <f t="shared" si="224"/>
        <v>0</v>
      </c>
      <c r="F1005" s="91" t="str">
        <f t="shared" si="222"/>
        <v>-</v>
      </c>
    </row>
    <row r="1006" spans="1:36" s="87" customFormat="1" ht="34.5" hidden="1" x14ac:dyDescent="0.25">
      <c r="A1006" s="95" t="s">
        <v>106</v>
      </c>
      <c r="B1006" s="96" t="s">
        <v>102</v>
      </c>
      <c r="C1006" s="117" t="s">
        <v>987</v>
      </c>
      <c r="D1006" s="90">
        <v>0</v>
      </c>
      <c r="E1006" s="97">
        <v>0</v>
      </c>
      <c r="F1006" s="91" t="str">
        <f t="shared" si="222"/>
        <v>-</v>
      </c>
    </row>
    <row r="1007" spans="1:36" s="4" customFormat="1" x14ac:dyDescent="0.25">
      <c r="A1007" s="98" t="s">
        <v>1037</v>
      </c>
      <c r="B1007" s="96" t="s">
        <v>102</v>
      </c>
      <c r="C1007" s="117" t="s">
        <v>999</v>
      </c>
      <c r="D1007" s="90">
        <f t="shared" ref="D1007:E1009" si="225">D1008</f>
        <v>500000</v>
      </c>
      <c r="E1007" s="90">
        <f t="shared" si="225"/>
        <v>117190</v>
      </c>
      <c r="F1007" s="91">
        <f t="shared" ref="F1007:F1022" si="226">IF(OR(D1007="-",E1007=D1007),"-",D1007-IF(E1007="-",0,E1007))</f>
        <v>382810</v>
      </c>
    </row>
    <row r="1008" spans="1:36" s="4" customFormat="1" ht="23.25" x14ac:dyDescent="0.25">
      <c r="A1008" s="95" t="s">
        <v>105</v>
      </c>
      <c r="B1008" s="96" t="s">
        <v>102</v>
      </c>
      <c r="C1008" s="117" t="s">
        <v>998</v>
      </c>
      <c r="D1008" s="90">
        <f t="shared" si="225"/>
        <v>500000</v>
      </c>
      <c r="E1008" s="90">
        <f t="shared" si="225"/>
        <v>117190</v>
      </c>
      <c r="F1008" s="91">
        <f t="shared" si="226"/>
        <v>382810</v>
      </c>
    </row>
    <row r="1009" spans="1:6" s="4" customFormat="1" ht="25.5" customHeight="1" x14ac:dyDescent="0.25">
      <c r="A1009" s="95" t="s">
        <v>1155</v>
      </c>
      <c r="B1009" s="96" t="s">
        <v>102</v>
      </c>
      <c r="C1009" s="117" t="s">
        <v>996</v>
      </c>
      <c r="D1009" s="90">
        <f t="shared" si="225"/>
        <v>500000</v>
      </c>
      <c r="E1009" s="90">
        <f t="shared" si="225"/>
        <v>117190</v>
      </c>
      <c r="F1009" s="91">
        <f t="shared" si="226"/>
        <v>382810</v>
      </c>
    </row>
    <row r="1010" spans="1:6" s="4" customFormat="1" x14ac:dyDescent="0.25">
      <c r="A1010" s="95" t="s">
        <v>1271</v>
      </c>
      <c r="B1010" s="96" t="s">
        <v>102</v>
      </c>
      <c r="C1010" s="117" t="s">
        <v>997</v>
      </c>
      <c r="D1010" s="90">
        <v>500000</v>
      </c>
      <c r="E1010" s="97">
        <v>117190</v>
      </c>
      <c r="F1010" s="91">
        <f t="shared" si="226"/>
        <v>382810</v>
      </c>
    </row>
    <row r="1011" spans="1:6" s="4" customFormat="1" x14ac:dyDescent="0.25">
      <c r="A1011" s="92" t="s">
        <v>1528</v>
      </c>
      <c r="B1011" s="93" t="s">
        <v>102</v>
      </c>
      <c r="C1011" s="115" t="s">
        <v>1529</v>
      </c>
      <c r="D1011" s="88">
        <f>D1012</f>
        <v>12500000</v>
      </c>
      <c r="E1011" s="88">
        <f>E1012</f>
        <v>0</v>
      </c>
      <c r="F1011" s="89">
        <f t="shared" ref="F1011" si="227">IF(OR(D1011="-",E1011=D1011),"-",D1011-IF(E1011="-",0,E1011))</f>
        <v>12500000</v>
      </c>
    </row>
    <row r="1012" spans="1:6" s="375" customFormat="1" ht="34.5" x14ac:dyDescent="0.25">
      <c r="A1012" s="92" t="s">
        <v>1530</v>
      </c>
      <c r="B1012" s="93" t="s">
        <v>102</v>
      </c>
      <c r="C1012" s="115" t="s">
        <v>1520</v>
      </c>
      <c r="D1012" s="88">
        <f>D1013+D1018+D1028</f>
        <v>12500000</v>
      </c>
      <c r="E1012" s="88">
        <f>E1013+E1018+E1023+E1028</f>
        <v>0</v>
      </c>
      <c r="F1012" s="89">
        <f t="shared" si="226"/>
        <v>12500000</v>
      </c>
    </row>
    <row r="1013" spans="1:6" s="414" customFormat="1" ht="45.75" x14ac:dyDescent="0.25">
      <c r="A1013" s="95" t="s">
        <v>1371</v>
      </c>
      <c r="B1013" s="417" t="s">
        <v>102</v>
      </c>
      <c r="C1013" s="116" t="s">
        <v>1521</v>
      </c>
      <c r="D1013" s="415">
        <f>D1014</f>
        <v>12500000</v>
      </c>
      <c r="E1013" s="415">
        <f>E1014</f>
        <v>0</v>
      </c>
      <c r="F1013" s="416">
        <f t="shared" si="226"/>
        <v>12500000</v>
      </c>
    </row>
    <row r="1014" spans="1:6" s="375" customFormat="1" ht="34.5" x14ac:dyDescent="0.25">
      <c r="A1014" s="95" t="s">
        <v>1531</v>
      </c>
      <c r="B1014" s="96" t="s">
        <v>102</v>
      </c>
      <c r="C1014" s="117" t="s">
        <v>1522</v>
      </c>
      <c r="D1014" s="90">
        <f t="shared" ref="D1014:E1016" si="228">D1015</f>
        <v>12500000</v>
      </c>
      <c r="E1014" s="90">
        <f t="shared" si="228"/>
        <v>0</v>
      </c>
      <c r="F1014" s="91">
        <f t="shared" si="226"/>
        <v>12500000</v>
      </c>
    </row>
    <row r="1015" spans="1:6" s="4" customFormat="1" ht="34.5" x14ac:dyDescent="0.25">
      <c r="A1015" s="95" t="s">
        <v>134</v>
      </c>
      <c r="B1015" s="96" t="s">
        <v>102</v>
      </c>
      <c r="C1015" s="117" t="s">
        <v>1523</v>
      </c>
      <c r="D1015" s="90">
        <f t="shared" si="228"/>
        <v>12500000</v>
      </c>
      <c r="E1015" s="90">
        <f t="shared" si="228"/>
        <v>0</v>
      </c>
      <c r="F1015" s="91">
        <f t="shared" si="226"/>
        <v>12500000</v>
      </c>
    </row>
    <row r="1016" spans="1:6" s="4" customFormat="1" ht="12" customHeight="1" x14ac:dyDescent="0.25">
      <c r="A1016" s="95" t="s">
        <v>135</v>
      </c>
      <c r="B1016" s="96" t="s">
        <v>102</v>
      </c>
      <c r="C1016" s="117" t="s">
        <v>1524</v>
      </c>
      <c r="D1016" s="90">
        <f t="shared" si="228"/>
        <v>12500000</v>
      </c>
      <c r="E1016" s="90">
        <f t="shared" si="228"/>
        <v>0</v>
      </c>
      <c r="F1016" s="91">
        <f t="shared" si="226"/>
        <v>12500000</v>
      </c>
    </row>
    <row r="1017" spans="1:6" s="4" customFormat="1" ht="34.5" x14ac:dyDescent="0.25">
      <c r="A1017" s="95" t="s">
        <v>136</v>
      </c>
      <c r="B1017" s="96" t="s">
        <v>102</v>
      </c>
      <c r="C1017" s="117" t="s">
        <v>1525</v>
      </c>
      <c r="D1017" s="90">
        <v>12500000</v>
      </c>
      <c r="E1017" s="97">
        <v>0</v>
      </c>
      <c r="F1017" s="91">
        <f t="shared" si="226"/>
        <v>12500000</v>
      </c>
    </row>
    <row r="1018" spans="1:6" s="86" customFormat="1" ht="34.5" hidden="1" x14ac:dyDescent="0.25">
      <c r="A1018" s="188" t="s">
        <v>610</v>
      </c>
      <c r="B1018" s="189" t="s">
        <v>102</v>
      </c>
      <c r="C1018" s="190" t="s">
        <v>1000</v>
      </c>
      <c r="D1018" s="191">
        <f t="shared" ref="D1018:E1021" si="229">D1019</f>
        <v>0</v>
      </c>
      <c r="E1018" s="191">
        <f t="shared" si="229"/>
        <v>0</v>
      </c>
      <c r="F1018" s="195" t="str">
        <f t="shared" si="226"/>
        <v>-</v>
      </c>
    </row>
    <row r="1019" spans="1:6" s="87" customFormat="1" hidden="1" x14ac:dyDescent="0.25">
      <c r="A1019" s="175" t="s">
        <v>10</v>
      </c>
      <c r="B1019" s="176" t="s">
        <v>102</v>
      </c>
      <c r="C1019" s="192" t="s">
        <v>1001</v>
      </c>
      <c r="D1019" s="193">
        <f t="shared" si="229"/>
        <v>0</v>
      </c>
      <c r="E1019" s="193">
        <f t="shared" si="229"/>
        <v>0</v>
      </c>
      <c r="F1019" s="196" t="str">
        <f t="shared" si="226"/>
        <v>-</v>
      </c>
    </row>
    <row r="1020" spans="1:6" s="87" customFormat="1" ht="36" hidden="1" customHeight="1" x14ac:dyDescent="0.25">
      <c r="A1020" s="175" t="s">
        <v>134</v>
      </c>
      <c r="B1020" s="176" t="s">
        <v>102</v>
      </c>
      <c r="C1020" s="192" t="s">
        <v>1002</v>
      </c>
      <c r="D1020" s="193">
        <f t="shared" si="229"/>
        <v>0</v>
      </c>
      <c r="E1020" s="193">
        <f t="shared" si="229"/>
        <v>0</v>
      </c>
      <c r="F1020" s="196" t="str">
        <f t="shared" si="226"/>
        <v>-</v>
      </c>
    </row>
    <row r="1021" spans="1:6" s="87" customFormat="1" hidden="1" x14ac:dyDescent="0.25">
      <c r="A1021" s="175" t="s">
        <v>135</v>
      </c>
      <c r="B1021" s="176" t="s">
        <v>102</v>
      </c>
      <c r="C1021" s="192" t="s">
        <v>1003</v>
      </c>
      <c r="D1021" s="193">
        <f t="shared" si="229"/>
        <v>0</v>
      </c>
      <c r="E1021" s="193">
        <f t="shared" si="229"/>
        <v>0</v>
      </c>
      <c r="F1021" s="196" t="str">
        <f t="shared" si="226"/>
        <v>-</v>
      </c>
    </row>
    <row r="1022" spans="1:6" s="87" customFormat="1" ht="34.5" hidden="1" x14ac:dyDescent="0.25">
      <c r="A1022" s="175" t="s">
        <v>136</v>
      </c>
      <c r="B1022" s="176" t="s">
        <v>102</v>
      </c>
      <c r="C1022" s="192" t="s">
        <v>1004</v>
      </c>
      <c r="D1022" s="193">
        <v>0</v>
      </c>
      <c r="E1022" s="194"/>
      <c r="F1022" s="196" t="str">
        <f t="shared" si="226"/>
        <v>-</v>
      </c>
    </row>
    <row r="1023" spans="1:6" s="94" customFormat="1" x14ac:dyDescent="0.25">
      <c r="A1023" s="92" t="s">
        <v>840</v>
      </c>
      <c r="B1023" s="93" t="s">
        <v>102</v>
      </c>
      <c r="C1023" s="115" t="s">
        <v>841</v>
      </c>
      <c r="D1023" s="88">
        <f t="shared" ref="D1023:E1024" si="230">D1024</f>
        <v>274755.56</v>
      </c>
      <c r="E1023" s="88">
        <f t="shared" si="230"/>
        <v>0</v>
      </c>
      <c r="F1023" s="89">
        <f t="shared" si="203"/>
        <v>274755.56</v>
      </c>
    </row>
    <row r="1024" spans="1:6" s="94" customFormat="1" ht="52.5" customHeight="1" x14ac:dyDescent="0.25">
      <c r="A1024" s="92" t="s">
        <v>748</v>
      </c>
      <c r="B1024" s="93" t="s">
        <v>102</v>
      </c>
      <c r="C1024" s="115" t="s">
        <v>842</v>
      </c>
      <c r="D1024" s="88">
        <f t="shared" si="230"/>
        <v>274755.56</v>
      </c>
      <c r="E1024" s="88">
        <f t="shared" si="230"/>
        <v>0</v>
      </c>
      <c r="F1024" s="89">
        <f t="shared" si="203"/>
        <v>274755.56</v>
      </c>
    </row>
    <row r="1025" spans="1:6" s="94" customFormat="1" ht="26.25" customHeight="1" x14ac:dyDescent="0.25">
      <c r="A1025" s="92" t="s">
        <v>1038</v>
      </c>
      <c r="B1025" s="93" t="s">
        <v>102</v>
      </c>
      <c r="C1025" s="115" t="s">
        <v>844</v>
      </c>
      <c r="D1025" s="88">
        <f>D1031+D1026+D1052+D1057</f>
        <v>274755.56</v>
      </c>
      <c r="E1025" s="88">
        <f>E1031+E1026+E1052+E1057</f>
        <v>0</v>
      </c>
      <c r="F1025" s="89">
        <f t="shared" si="203"/>
        <v>274755.56</v>
      </c>
    </row>
    <row r="1026" spans="1:6" s="87" customFormat="1" ht="34.5" hidden="1" x14ac:dyDescent="0.25">
      <c r="A1026" s="188" t="s">
        <v>845</v>
      </c>
      <c r="B1026" s="189" t="s">
        <v>102</v>
      </c>
      <c r="C1026" s="190" t="s">
        <v>1262</v>
      </c>
      <c r="D1026" s="191">
        <f>D1027</f>
        <v>0</v>
      </c>
      <c r="E1026" s="191">
        <f>E1027</f>
        <v>0</v>
      </c>
      <c r="F1026" s="195" t="str">
        <f t="shared" ref="F1026:F1030" si="231">IF(OR(D1026="-",E1026=D1026),"-",D1026-IF(E1026="-",0,E1026))</f>
        <v>-</v>
      </c>
    </row>
    <row r="1027" spans="1:6" s="87" customFormat="1" ht="23.25" hidden="1" x14ac:dyDescent="0.25">
      <c r="A1027" s="175" t="s">
        <v>152</v>
      </c>
      <c r="B1027" s="176" t="s">
        <v>102</v>
      </c>
      <c r="C1027" s="192" t="s">
        <v>1263</v>
      </c>
      <c r="D1027" s="193">
        <f t="shared" ref="D1027:E1029" si="232">D1028</f>
        <v>0</v>
      </c>
      <c r="E1027" s="193">
        <f t="shared" si="232"/>
        <v>0</v>
      </c>
      <c r="F1027" s="196" t="str">
        <f t="shared" si="231"/>
        <v>-</v>
      </c>
    </row>
    <row r="1028" spans="1:6" s="87" customFormat="1" ht="23.25" hidden="1" x14ac:dyDescent="0.25">
      <c r="A1028" s="175" t="s">
        <v>105</v>
      </c>
      <c r="B1028" s="176" t="s">
        <v>102</v>
      </c>
      <c r="C1028" s="192" t="s">
        <v>1264</v>
      </c>
      <c r="D1028" s="193">
        <f t="shared" si="232"/>
        <v>0</v>
      </c>
      <c r="E1028" s="193">
        <f t="shared" si="232"/>
        <v>0</v>
      </c>
      <c r="F1028" s="196" t="str">
        <f t="shared" si="231"/>
        <v>-</v>
      </c>
    </row>
    <row r="1029" spans="1:6" s="87" customFormat="1" ht="23.25" hidden="1" x14ac:dyDescent="0.25">
      <c r="A1029" s="175" t="s">
        <v>350</v>
      </c>
      <c r="B1029" s="176" t="s">
        <v>102</v>
      </c>
      <c r="C1029" s="192" t="s">
        <v>1265</v>
      </c>
      <c r="D1029" s="193">
        <f t="shared" si="232"/>
        <v>0</v>
      </c>
      <c r="E1029" s="193">
        <f t="shared" si="232"/>
        <v>0</v>
      </c>
      <c r="F1029" s="196" t="str">
        <f t="shared" si="231"/>
        <v>-</v>
      </c>
    </row>
    <row r="1030" spans="1:6" s="87" customFormat="1" hidden="1" x14ac:dyDescent="0.25">
      <c r="A1030" s="175" t="s">
        <v>1271</v>
      </c>
      <c r="B1030" s="176" t="s">
        <v>102</v>
      </c>
      <c r="C1030" s="192" t="s">
        <v>1266</v>
      </c>
      <c r="D1030" s="193">
        <v>0</v>
      </c>
      <c r="E1030" s="194">
        <v>0</v>
      </c>
      <c r="F1030" s="196" t="str">
        <f t="shared" si="231"/>
        <v>-</v>
      </c>
    </row>
    <row r="1031" spans="1:6" s="4" customFormat="1" ht="34.5" x14ac:dyDescent="0.25">
      <c r="A1031" s="92" t="s">
        <v>845</v>
      </c>
      <c r="B1031" s="93" t="s">
        <v>102</v>
      </c>
      <c r="C1031" s="115" t="s">
        <v>846</v>
      </c>
      <c r="D1031" s="88">
        <f>D1032+D1037+D1042+D1047</f>
        <v>274755.56</v>
      </c>
      <c r="E1031" s="88">
        <f>E1032+E1037+E1042+E1047</f>
        <v>0</v>
      </c>
      <c r="F1031" s="89">
        <f t="shared" si="203"/>
        <v>274755.56</v>
      </c>
    </row>
    <row r="1032" spans="1:6" s="94" customFormat="1" x14ac:dyDescent="0.25">
      <c r="A1032" s="92" t="s">
        <v>104</v>
      </c>
      <c r="B1032" s="93" t="s">
        <v>102</v>
      </c>
      <c r="C1032" s="115" t="s">
        <v>1325</v>
      </c>
      <c r="D1032" s="88">
        <f>D1033</f>
        <v>238955.56</v>
      </c>
      <c r="E1032" s="88">
        <f>E1033</f>
        <v>0</v>
      </c>
      <c r="F1032" s="89">
        <f t="shared" si="203"/>
        <v>238955.56</v>
      </c>
    </row>
    <row r="1033" spans="1:6" s="4" customFormat="1" ht="23.25" x14ac:dyDescent="0.25">
      <c r="A1033" s="95" t="s">
        <v>152</v>
      </c>
      <c r="B1033" s="96" t="s">
        <v>102</v>
      </c>
      <c r="C1033" s="117" t="s">
        <v>1227</v>
      </c>
      <c r="D1033" s="90">
        <f t="shared" ref="D1033:E1035" si="233">D1034</f>
        <v>238955.56</v>
      </c>
      <c r="E1033" s="90">
        <f t="shared" si="233"/>
        <v>0</v>
      </c>
      <c r="F1033" s="91">
        <f t="shared" si="203"/>
        <v>238955.56</v>
      </c>
    </row>
    <row r="1034" spans="1:6" s="4" customFormat="1" ht="23.25" x14ac:dyDescent="0.25">
      <c r="A1034" s="95" t="s">
        <v>105</v>
      </c>
      <c r="B1034" s="96" t="s">
        <v>102</v>
      </c>
      <c r="C1034" s="117" t="s">
        <v>1228</v>
      </c>
      <c r="D1034" s="90">
        <f t="shared" si="233"/>
        <v>238955.56</v>
      </c>
      <c r="E1034" s="90">
        <f t="shared" si="233"/>
        <v>0</v>
      </c>
      <c r="F1034" s="91">
        <f t="shared" si="203"/>
        <v>238955.56</v>
      </c>
    </row>
    <row r="1035" spans="1:6" s="4" customFormat="1" ht="26.25" customHeight="1" x14ac:dyDescent="0.25">
      <c r="A1035" s="95" t="s">
        <v>1155</v>
      </c>
      <c r="B1035" s="96" t="s">
        <v>102</v>
      </c>
      <c r="C1035" s="117" t="s">
        <v>1229</v>
      </c>
      <c r="D1035" s="90">
        <f t="shared" si="233"/>
        <v>238955.56</v>
      </c>
      <c r="E1035" s="90">
        <f t="shared" si="233"/>
        <v>0</v>
      </c>
      <c r="F1035" s="91">
        <f t="shared" si="203"/>
        <v>238955.56</v>
      </c>
    </row>
    <row r="1036" spans="1:6" s="4" customFormat="1" x14ac:dyDescent="0.25">
      <c r="A1036" s="95" t="s">
        <v>1271</v>
      </c>
      <c r="B1036" s="96" t="s">
        <v>102</v>
      </c>
      <c r="C1036" s="117" t="s">
        <v>1230</v>
      </c>
      <c r="D1036" s="90">
        <v>238955.56</v>
      </c>
      <c r="E1036" s="97">
        <v>0</v>
      </c>
      <c r="F1036" s="91">
        <f t="shared" si="203"/>
        <v>238955.56</v>
      </c>
    </row>
    <row r="1037" spans="1:6" s="87" customFormat="1" ht="45" hidden="1" x14ac:dyDescent="0.25">
      <c r="A1037" s="432" t="s">
        <v>1137</v>
      </c>
      <c r="B1037" s="189" t="s">
        <v>102</v>
      </c>
      <c r="C1037" s="190" t="s">
        <v>1129</v>
      </c>
      <c r="D1037" s="191">
        <f t="shared" ref="D1037:E1039" si="234">D1038</f>
        <v>0</v>
      </c>
      <c r="E1037" s="191">
        <f t="shared" si="234"/>
        <v>0</v>
      </c>
      <c r="F1037" s="195" t="str">
        <f t="shared" ref="F1037:F1041" si="235">IF(OR(D1037="-",E1037=D1037),"-",D1037-IF(E1037="-",0,E1037))</f>
        <v>-</v>
      </c>
    </row>
    <row r="1038" spans="1:6" s="87" customFormat="1" ht="51.75" hidden="1" customHeight="1" x14ac:dyDescent="0.25">
      <c r="A1038" s="303" t="s">
        <v>1138</v>
      </c>
      <c r="B1038" s="176" t="s">
        <v>102</v>
      </c>
      <c r="C1038" s="192" t="s">
        <v>1130</v>
      </c>
      <c r="D1038" s="193">
        <f t="shared" si="234"/>
        <v>0</v>
      </c>
      <c r="E1038" s="193">
        <f t="shared" si="234"/>
        <v>0</v>
      </c>
      <c r="F1038" s="196" t="str">
        <f t="shared" si="235"/>
        <v>-</v>
      </c>
    </row>
    <row r="1039" spans="1:6" s="87" customFormat="1" ht="34.5" hidden="1" x14ac:dyDescent="0.25">
      <c r="A1039" s="175" t="s">
        <v>134</v>
      </c>
      <c r="B1039" s="176" t="s">
        <v>102</v>
      </c>
      <c r="C1039" s="192" t="s">
        <v>1131</v>
      </c>
      <c r="D1039" s="193">
        <f t="shared" si="234"/>
        <v>0</v>
      </c>
      <c r="E1039" s="193">
        <f t="shared" si="234"/>
        <v>0</v>
      </c>
      <c r="F1039" s="196" t="str">
        <f t="shared" si="235"/>
        <v>-</v>
      </c>
    </row>
    <row r="1040" spans="1:6" s="87" customFormat="1" hidden="1" x14ac:dyDescent="0.25">
      <c r="A1040" s="175" t="s">
        <v>135</v>
      </c>
      <c r="B1040" s="176" t="s">
        <v>102</v>
      </c>
      <c r="C1040" s="192" t="s">
        <v>1132</v>
      </c>
      <c r="D1040" s="193">
        <f>D1041</f>
        <v>0</v>
      </c>
      <c r="E1040" s="193">
        <f>E1041</f>
        <v>0</v>
      </c>
      <c r="F1040" s="196" t="str">
        <f t="shared" si="235"/>
        <v>-</v>
      </c>
    </row>
    <row r="1041" spans="1:6" s="87" customFormat="1" ht="34.5" hidden="1" x14ac:dyDescent="0.25">
      <c r="A1041" s="175" t="s">
        <v>136</v>
      </c>
      <c r="B1041" s="176" t="s">
        <v>102</v>
      </c>
      <c r="C1041" s="192" t="s">
        <v>1133</v>
      </c>
      <c r="D1041" s="193">
        <v>0</v>
      </c>
      <c r="E1041" s="194">
        <v>0</v>
      </c>
      <c r="F1041" s="196" t="str">
        <f t="shared" si="235"/>
        <v>-</v>
      </c>
    </row>
    <row r="1042" spans="1:6" s="87" customFormat="1" ht="45.75" hidden="1" x14ac:dyDescent="0.25">
      <c r="A1042" s="188" t="s">
        <v>161</v>
      </c>
      <c r="B1042" s="189" t="s">
        <v>102</v>
      </c>
      <c r="C1042" s="190" t="s">
        <v>847</v>
      </c>
      <c r="D1042" s="191">
        <f t="shared" ref="D1042:E1050" si="236">D1043</f>
        <v>0</v>
      </c>
      <c r="E1042" s="191">
        <f t="shared" si="236"/>
        <v>0</v>
      </c>
      <c r="F1042" s="195" t="str">
        <f t="shared" si="203"/>
        <v>-</v>
      </c>
    </row>
    <row r="1043" spans="1:6" s="87" customFormat="1" ht="23.25" hidden="1" x14ac:dyDescent="0.25">
      <c r="A1043" s="175" t="s">
        <v>848</v>
      </c>
      <c r="B1043" s="176" t="s">
        <v>102</v>
      </c>
      <c r="C1043" s="192" t="s">
        <v>849</v>
      </c>
      <c r="D1043" s="193">
        <f t="shared" si="236"/>
        <v>0</v>
      </c>
      <c r="E1043" s="193">
        <f t="shared" si="236"/>
        <v>0</v>
      </c>
      <c r="F1043" s="196" t="str">
        <f t="shared" si="203"/>
        <v>-</v>
      </c>
    </row>
    <row r="1044" spans="1:6" s="87" customFormat="1" ht="34.5" hidden="1" x14ac:dyDescent="0.25">
      <c r="A1044" s="175" t="s">
        <v>134</v>
      </c>
      <c r="B1044" s="176" t="s">
        <v>102</v>
      </c>
      <c r="C1044" s="192" t="s">
        <v>850</v>
      </c>
      <c r="D1044" s="193">
        <f t="shared" si="236"/>
        <v>0</v>
      </c>
      <c r="E1044" s="193">
        <f t="shared" si="236"/>
        <v>0</v>
      </c>
      <c r="F1044" s="196" t="str">
        <f t="shared" si="203"/>
        <v>-</v>
      </c>
    </row>
    <row r="1045" spans="1:6" s="87" customFormat="1" hidden="1" x14ac:dyDescent="0.25">
      <c r="A1045" s="175" t="s">
        <v>135</v>
      </c>
      <c r="B1045" s="176" t="s">
        <v>102</v>
      </c>
      <c r="C1045" s="192" t="s">
        <v>851</v>
      </c>
      <c r="D1045" s="193">
        <f t="shared" si="236"/>
        <v>0</v>
      </c>
      <c r="E1045" s="193">
        <f t="shared" si="236"/>
        <v>0</v>
      </c>
      <c r="F1045" s="196" t="str">
        <f t="shared" si="203"/>
        <v>-</v>
      </c>
    </row>
    <row r="1046" spans="1:6" s="87" customFormat="1" ht="34.5" hidden="1" x14ac:dyDescent="0.25">
      <c r="A1046" s="175" t="s">
        <v>136</v>
      </c>
      <c r="B1046" s="176" t="s">
        <v>102</v>
      </c>
      <c r="C1046" s="192" t="s">
        <v>852</v>
      </c>
      <c r="D1046" s="193">
        <v>0</v>
      </c>
      <c r="E1046" s="194">
        <v>0</v>
      </c>
      <c r="F1046" s="196" t="str">
        <f t="shared" si="203"/>
        <v>-</v>
      </c>
    </row>
    <row r="1047" spans="1:6" s="4" customFormat="1" ht="33.75" x14ac:dyDescent="0.25">
      <c r="A1047" s="43" t="s">
        <v>133</v>
      </c>
      <c r="B1047" s="93" t="s">
        <v>102</v>
      </c>
      <c r="C1047" s="115" t="s">
        <v>1281</v>
      </c>
      <c r="D1047" s="88">
        <f t="shared" si="236"/>
        <v>35800</v>
      </c>
      <c r="E1047" s="88">
        <f t="shared" si="236"/>
        <v>0</v>
      </c>
      <c r="F1047" s="89">
        <f t="shared" ref="F1047:F1051" si="237">IF(OR(D1047="-",E1047=D1047),"-",D1047-IF(E1047="-",0,E1047))</f>
        <v>35800</v>
      </c>
    </row>
    <row r="1048" spans="1:6" s="4" customFormat="1" x14ac:dyDescent="0.25">
      <c r="A1048" s="98" t="s">
        <v>1288</v>
      </c>
      <c r="B1048" s="96" t="s">
        <v>102</v>
      </c>
      <c r="C1048" s="117" t="s">
        <v>1282</v>
      </c>
      <c r="D1048" s="90">
        <f t="shared" si="236"/>
        <v>35800</v>
      </c>
      <c r="E1048" s="90">
        <f t="shared" si="236"/>
        <v>0</v>
      </c>
      <c r="F1048" s="91">
        <f t="shared" si="237"/>
        <v>35800</v>
      </c>
    </row>
    <row r="1049" spans="1:6" s="4" customFormat="1" ht="27.75" customHeight="1" x14ac:dyDescent="0.25">
      <c r="A1049" s="95" t="s">
        <v>134</v>
      </c>
      <c r="B1049" s="96" t="s">
        <v>102</v>
      </c>
      <c r="C1049" s="117" t="s">
        <v>1289</v>
      </c>
      <c r="D1049" s="90">
        <f t="shared" si="236"/>
        <v>35800</v>
      </c>
      <c r="E1049" s="90">
        <f t="shared" si="236"/>
        <v>0</v>
      </c>
      <c r="F1049" s="91">
        <f t="shared" si="237"/>
        <v>35800</v>
      </c>
    </row>
    <row r="1050" spans="1:6" s="4" customFormat="1" x14ac:dyDescent="0.25">
      <c r="A1050" s="95" t="s">
        <v>135</v>
      </c>
      <c r="B1050" s="96" t="s">
        <v>102</v>
      </c>
      <c r="C1050" s="117" t="s">
        <v>1290</v>
      </c>
      <c r="D1050" s="90">
        <f t="shared" si="236"/>
        <v>35800</v>
      </c>
      <c r="E1050" s="90">
        <f t="shared" si="236"/>
        <v>0</v>
      </c>
      <c r="F1050" s="91">
        <f t="shared" si="237"/>
        <v>35800</v>
      </c>
    </row>
    <row r="1051" spans="1:6" s="4" customFormat="1" ht="34.5" x14ac:dyDescent="0.25">
      <c r="A1051" s="95" t="s">
        <v>136</v>
      </c>
      <c r="B1051" s="96" t="s">
        <v>102</v>
      </c>
      <c r="C1051" s="117" t="s">
        <v>1291</v>
      </c>
      <c r="D1051" s="90">
        <v>35800</v>
      </c>
      <c r="E1051" s="97">
        <v>0</v>
      </c>
      <c r="F1051" s="91">
        <f t="shared" si="237"/>
        <v>35800</v>
      </c>
    </row>
    <row r="1052" spans="1:6" s="87" customFormat="1" ht="45.75" hidden="1" x14ac:dyDescent="0.25">
      <c r="A1052" s="188" t="s">
        <v>238</v>
      </c>
      <c r="B1052" s="189" t="s">
        <v>102</v>
      </c>
      <c r="C1052" s="190" t="s">
        <v>1009</v>
      </c>
      <c r="D1052" s="191">
        <f t="shared" ref="D1052:E1055" si="238">D1053</f>
        <v>0</v>
      </c>
      <c r="E1052" s="191">
        <f t="shared" si="238"/>
        <v>0</v>
      </c>
      <c r="F1052" s="195" t="str">
        <f t="shared" ref="F1052:F1056" si="239">IF(OR(D1052="-",E1052=D1052),"-",D1052-IF(E1052="-",0,E1052))</f>
        <v>-</v>
      </c>
    </row>
    <row r="1053" spans="1:6" s="87" customFormat="1" ht="34.5" hidden="1" x14ac:dyDescent="0.25">
      <c r="A1053" s="175" t="s">
        <v>1045</v>
      </c>
      <c r="B1053" s="176" t="s">
        <v>102</v>
      </c>
      <c r="C1053" s="192" t="s">
        <v>1008</v>
      </c>
      <c r="D1053" s="193">
        <f t="shared" si="238"/>
        <v>0</v>
      </c>
      <c r="E1053" s="193">
        <f t="shared" si="238"/>
        <v>0</v>
      </c>
      <c r="F1053" s="196" t="str">
        <f t="shared" si="239"/>
        <v>-</v>
      </c>
    </row>
    <row r="1054" spans="1:6" s="87" customFormat="1" ht="34.5" hidden="1" x14ac:dyDescent="0.25">
      <c r="A1054" s="175" t="s">
        <v>134</v>
      </c>
      <c r="B1054" s="176" t="s">
        <v>102</v>
      </c>
      <c r="C1054" s="192" t="s">
        <v>1007</v>
      </c>
      <c r="D1054" s="193">
        <f t="shared" si="238"/>
        <v>0</v>
      </c>
      <c r="E1054" s="193">
        <f t="shared" si="238"/>
        <v>0</v>
      </c>
      <c r="F1054" s="196" t="str">
        <f t="shared" si="239"/>
        <v>-</v>
      </c>
    </row>
    <row r="1055" spans="1:6" s="87" customFormat="1" hidden="1" x14ac:dyDescent="0.25">
      <c r="A1055" s="175" t="s">
        <v>135</v>
      </c>
      <c r="B1055" s="176" t="s">
        <v>102</v>
      </c>
      <c r="C1055" s="192" t="s">
        <v>1006</v>
      </c>
      <c r="D1055" s="193">
        <f t="shared" si="238"/>
        <v>0</v>
      </c>
      <c r="E1055" s="193">
        <f t="shared" si="238"/>
        <v>0</v>
      </c>
      <c r="F1055" s="196" t="str">
        <f t="shared" si="239"/>
        <v>-</v>
      </c>
    </row>
    <row r="1056" spans="1:6" s="87" customFormat="1" ht="34.5" hidden="1" x14ac:dyDescent="0.25">
      <c r="A1056" s="175" t="s">
        <v>136</v>
      </c>
      <c r="B1056" s="176" t="s">
        <v>102</v>
      </c>
      <c r="C1056" s="192" t="s">
        <v>1005</v>
      </c>
      <c r="D1056" s="193">
        <v>0</v>
      </c>
      <c r="E1056" s="194">
        <v>0</v>
      </c>
      <c r="F1056" s="196" t="str">
        <f t="shared" si="239"/>
        <v>-</v>
      </c>
    </row>
    <row r="1057" spans="1:6" s="87" customFormat="1" ht="49.5" hidden="1" customHeight="1" x14ac:dyDescent="0.25">
      <c r="A1057" s="188" t="s">
        <v>246</v>
      </c>
      <c r="B1057" s="189" t="s">
        <v>102</v>
      </c>
      <c r="C1057" s="190" t="s">
        <v>853</v>
      </c>
      <c r="D1057" s="191">
        <f t="shared" ref="D1057:E1060" si="240">D1058</f>
        <v>0</v>
      </c>
      <c r="E1057" s="191">
        <f t="shared" si="240"/>
        <v>0</v>
      </c>
      <c r="F1057" s="195" t="str">
        <f t="shared" si="203"/>
        <v>-</v>
      </c>
    </row>
    <row r="1058" spans="1:6" s="87" customFormat="1" ht="27" hidden="1" customHeight="1" x14ac:dyDescent="0.25">
      <c r="A1058" s="175" t="s">
        <v>854</v>
      </c>
      <c r="B1058" s="176" t="s">
        <v>102</v>
      </c>
      <c r="C1058" s="192" t="s">
        <v>855</v>
      </c>
      <c r="D1058" s="193">
        <f t="shared" si="240"/>
        <v>0</v>
      </c>
      <c r="E1058" s="193">
        <f t="shared" si="240"/>
        <v>0</v>
      </c>
      <c r="F1058" s="196" t="str">
        <f t="shared" si="203"/>
        <v>-</v>
      </c>
    </row>
    <row r="1059" spans="1:6" s="87" customFormat="1" ht="34.5" hidden="1" x14ac:dyDescent="0.25">
      <c r="A1059" s="175" t="s">
        <v>134</v>
      </c>
      <c r="B1059" s="176" t="s">
        <v>102</v>
      </c>
      <c r="C1059" s="192" t="s">
        <v>856</v>
      </c>
      <c r="D1059" s="193">
        <f t="shared" si="240"/>
        <v>0</v>
      </c>
      <c r="E1059" s="193">
        <f t="shared" si="240"/>
        <v>0</v>
      </c>
      <c r="F1059" s="196" t="str">
        <f t="shared" si="203"/>
        <v>-</v>
      </c>
    </row>
    <row r="1060" spans="1:6" s="87" customFormat="1" hidden="1" x14ac:dyDescent="0.25">
      <c r="A1060" s="175" t="s">
        <v>135</v>
      </c>
      <c r="B1060" s="176" t="s">
        <v>102</v>
      </c>
      <c r="C1060" s="192" t="s">
        <v>857</v>
      </c>
      <c r="D1060" s="193">
        <f t="shared" si="240"/>
        <v>0</v>
      </c>
      <c r="E1060" s="193">
        <f t="shared" si="240"/>
        <v>0</v>
      </c>
      <c r="F1060" s="196" t="str">
        <f t="shared" si="203"/>
        <v>-</v>
      </c>
    </row>
    <row r="1061" spans="1:6" s="87" customFormat="1" ht="34.5" hidden="1" x14ac:dyDescent="0.25">
      <c r="A1061" s="175" t="s">
        <v>136</v>
      </c>
      <c r="B1061" s="176" t="s">
        <v>102</v>
      </c>
      <c r="C1061" s="192" t="s">
        <v>858</v>
      </c>
      <c r="D1061" s="193">
        <v>0</v>
      </c>
      <c r="E1061" s="194">
        <v>0</v>
      </c>
      <c r="F1061" s="196" t="str">
        <f t="shared" si="203"/>
        <v>-</v>
      </c>
    </row>
    <row r="1062" spans="1:6" s="250" customFormat="1" ht="23.25" hidden="1" x14ac:dyDescent="0.25">
      <c r="A1062" s="245" t="s">
        <v>9</v>
      </c>
      <c r="B1062" s="246" t="s">
        <v>102</v>
      </c>
      <c r="C1062" s="247" t="s">
        <v>859</v>
      </c>
      <c r="D1062" s="248">
        <f t="shared" ref="D1062:E1064" si="241">D1063</f>
        <v>0</v>
      </c>
      <c r="E1062" s="248">
        <f t="shared" si="241"/>
        <v>0</v>
      </c>
      <c r="F1062" s="249" t="str">
        <f t="shared" si="203"/>
        <v>-</v>
      </c>
    </row>
    <row r="1063" spans="1:6" s="250" customFormat="1" ht="45.75" hidden="1" x14ac:dyDescent="0.25">
      <c r="A1063" s="245" t="s">
        <v>748</v>
      </c>
      <c r="B1063" s="246" t="s">
        <v>102</v>
      </c>
      <c r="C1063" s="247" t="s">
        <v>860</v>
      </c>
      <c r="D1063" s="248">
        <f t="shared" si="241"/>
        <v>0</v>
      </c>
      <c r="E1063" s="248">
        <f t="shared" si="241"/>
        <v>0</v>
      </c>
      <c r="F1063" s="249" t="str">
        <f t="shared" si="203"/>
        <v>-</v>
      </c>
    </row>
    <row r="1064" spans="1:6" s="250" customFormat="1" ht="34.5" hidden="1" x14ac:dyDescent="0.25">
      <c r="A1064" s="245" t="s">
        <v>843</v>
      </c>
      <c r="B1064" s="246" t="s">
        <v>102</v>
      </c>
      <c r="C1064" s="247" t="s">
        <v>861</v>
      </c>
      <c r="D1064" s="248">
        <f t="shared" si="241"/>
        <v>0</v>
      </c>
      <c r="E1064" s="248">
        <f t="shared" si="241"/>
        <v>0</v>
      </c>
      <c r="F1064" s="249" t="str">
        <f t="shared" si="203"/>
        <v>-</v>
      </c>
    </row>
    <row r="1065" spans="1:6" s="256" customFormat="1" ht="45.75" hidden="1" x14ac:dyDescent="0.25">
      <c r="A1065" s="251" t="s">
        <v>238</v>
      </c>
      <c r="B1065" s="252" t="s">
        <v>102</v>
      </c>
      <c r="C1065" s="253" t="s">
        <v>862</v>
      </c>
      <c r="D1065" s="254">
        <f>D1066+D1071</f>
        <v>0</v>
      </c>
      <c r="E1065" s="254">
        <f>E1066+E1071</f>
        <v>0</v>
      </c>
      <c r="F1065" s="255" t="str">
        <f t="shared" si="203"/>
        <v>-</v>
      </c>
    </row>
    <row r="1066" spans="1:6" s="256" customFormat="1" hidden="1" x14ac:dyDescent="0.25">
      <c r="A1066" s="251" t="s">
        <v>104</v>
      </c>
      <c r="B1066" s="252" t="s">
        <v>102</v>
      </c>
      <c r="C1066" s="253" t="s">
        <v>863</v>
      </c>
      <c r="D1066" s="254">
        <f t="shared" ref="D1066:E1069" si="242">D1067</f>
        <v>0</v>
      </c>
      <c r="E1066" s="254">
        <f t="shared" si="242"/>
        <v>0</v>
      </c>
      <c r="F1066" s="255" t="str">
        <f t="shared" si="203"/>
        <v>-</v>
      </c>
    </row>
    <row r="1067" spans="1:6" s="256" customFormat="1" ht="23.25" hidden="1" x14ac:dyDescent="0.25">
      <c r="A1067" s="251" t="s">
        <v>152</v>
      </c>
      <c r="B1067" s="252" t="s">
        <v>102</v>
      </c>
      <c r="C1067" s="253" t="s">
        <v>864</v>
      </c>
      <c r="D1067" s="254">
        <f t="shared" si="242"/>
        <v>0</v>
      </c>
      <c r="E1067" s="254">
        <f t="shared" si="242"/>
        <v>0</v>
      </c>
      <c r="F1067" s="255" t="str">
        <f t="shared" ref="F1067:F1114" si="243">IF(OR(D1067="-",E1067=D1067),"-",D1067-IF(E1067="-",0,E1067))</f>
        <v>-</v>
      </c>
    </row>
    <row r="1068" spans="1:6" s="256" customFormat="1" ht="23.25" hidden="1" x14ac:dyDescent="0.25">
      <c r="A1068" s="251" t="s">
        <v>105</v>
      </c>
      <c r="B1068" s="252" t="s">
        <v>102</v>
      </c>
      <c r="C1068" s="253" t="s">
        <v>865</v>
      </c>
      <c r="D1068" s="254">
        <f t="shared" si="242"/>
        <v>0</v>
      </c>
      <c r="E1068" s="254">
        <f t="shared" si="242"/>
        <v>0</v>
      </c>
      <c r="F1068" s="255" t="str">
        <f t="shared" si="243"/>
        <v>-</v>
      </c>
    </row>
    <row r="1069" spans="1:6" s="256" customFormat="1" ht="23.25" hidden="1" x14ac:dyDescent="0.25">
      <c r="A1069" s="251" t="s">
        <v>350</v>
      </c>
      <c r="B1069" s="252" t="s">
        <v>102</v>
      </c>
      <c r="C1069" s="253" t="s">
        <v>866</v>
      </c>
      <c r="D1069" s="254">
        <f t="shared" si="242"/>
        <v>0</v>
      </c>
      <c r="E1069" s="254">
        <f t="shared" si="242"/>
        <v>0</v>
      </c>
      <c r="F1069" s="255" t="str">
        <f t="shared" si="243"/>
        <v>-</v>
      </c>
    </row>
    <row r="1070" spans="1:6" s="256" customFormat="1" ht="34.5" hidden="1" x14ac:dyDescent="0.25">
      <c r="A1070" s="251" t="s">
        <v>106</v>
      </c>
      <c r="B1070" s="252" t="s">
        <v>102</v>
      </c>
      <c r="C1070" s="253" t="s">
        <v>867</v>
      </c>
      <c r="D1070" s="254"/>
      <c r="E1070" s="257"/>
      <c r="F1070" s="255" t="str">
        <f t="shared" si="243"/>
        <v>-</v>
      </c>
    </row>
    <row r="1071" spans="1:6" s="256" customFormat="1" ht="23.25" hidden="1" x14ac:dyDescent="0.25">
      <c r="A1071" s="251" t="s">
        <v>610</v>
      </c>
      <c r="B1071" s="252" t="s">
        <v>102</v>
      </c>
      <c r="C1071" s="253" t="s">
        <v>868</v>
      </c>
      <c r="D1071" s="254">
        <f t="shared" ref="D1071:E1074" si="244">D1072</f>
        <v>0</v>
      </c>
      <c r="E1071" s="254">
        <f t="shared" si="244"/>
        <v>0</v>
      </c>
      <c r="F1071" s="255" t="str">
        <f t="shared" si="243"/>
        <v>-</v>
      </c>
    </row>
    <row r="1072" spans="1:6" s="256" customFormat="1" hidden="1" x14ac:dyDescent="0.25">
      <c r="A1072" s="251" t="s">
        <v>10</v>
      </c>
      <c r="B1072" s="252" t="s">
        <v>102</v>
      </c>
      <c r="C1072" s="253" t="s">
        <v>869</v>
      </c>
      <c r="D1072" s="254">
        <f t="shared" si="244"/>
        <v>0</v>
      </c>
      <c r="E1072" s="254">
        <f t="shared" si="244"/>
        <v>0</v>
      </c>
      <c r="F1072" s="255" t="str">
        <f t="shared" si="243"/>
        <v>-</v>
      </c>
    </row>
    <row r="1073" spans="1:6" s="256" customFormat="1" ht="34.5" hidden="1" x14ac:dyDescent="0.25">
      <c r="A1073" s="251" t="s">
        <v>134</v>
      </c>
      <c r="B1073" s="252" t="s">
        <v>102</v>
      </c>
      <c r="C1073" s="253" t="s">
        <v>870</v>
      </c>
      <c r="D1073" s="254">
        <f t="shared" si="244"/>
        <v>0</v>
      </c>
      <c r="E1073" s="254">
        <f t="shared" si="244"/>
        <v>0</v>
      </c>
      <c r="F1073" s="255" t="str">
        <f t="shared" si="243"/>
        <v>-</v>
      </c>
    </row>
    <row r="1074" spans="1:6" s="256" customFormat="1" hidden="1" x14ac:dyDescent="0.25">
      <c r="A1074" s="251" t="s">
        <v>135</v>
      </c>
      <c r="B1074" s="252" t="s">
        <v>102</v>
      </c>
      <c r="C1074" s="253" t="s">
        <v>871</v>
      </c>
      <c r="D1074" s="254">
        <f t="shared" si="244"/>
        <v>0</v>
      </c>
      <c r="E1074" s="254">
        <f t="shared" si="244"/>
        <v>0</v>
      </c>
      <c r="F1074" s="255" t="str">
        <f t="shared" si="243"/>
        <v>-</v>
      </c>
    </row>
    <row r="1075" spans="1:6" s="256" customFormat="1" ht="34.5" hidden="1" x14ac:dyDescent="0.25">
      <c r="A1075" s="251" t="s">
        <v>136</v>
      </c>
      <c r="B1075" s="252" t="s">
        <v>102</v>
      </c>
      <c r="C1075" s="253" t="s">
        <v>872</v>
      </c>
      <c r="D1075" s="254"/>
      <c r="E1075" s="257"/>
      <c r="F1075" s="255" t="str">
        <f t="shared" si="243"/>
        <v>-</v>
      </c>
    </row>
    <row r="1076" spans="1:6" s="94" customFormat="1" ht="22.5" x14ac:dyDescent="0.25">
      <c r="A1076" s="98" t="s">
        <v>1040</v>
      </c>
      <c r="B1076" s="93" t="s">
        <v>102</v>
      </c>
      <c r="C1076" s="115" t="s">
        <v>1039</v>
      </c>
      <c r="D1076" s="88">
        <f t="shared" ref="D1076:E1078" si="245">D1077</f>
        <v>323800</v>
      </c>
      <c r="E1076" s="88">
        <f t="shared" si="245"/>
        <v>0</v>
      </c>
      <c r="F1076" s="89">
        <f t="shared" si="243"/>
        <v>323800</v>
      </c>
    </row>
    <row r="1077" spans="1:6" s="94" customFormat="1" ht="22.5" x14ac:dyDescent="0.25">
      <c r="A1077" s="98" t="s">
        <v>1041</v>
      </c>
      <c r="B1077" s="93" t="s">
        <v>102</v>
      </c>
      <c r="C1077" s="115" t="s">
        <v>1016</v>
      </c>
      <c r="D1077" s="88">
        <f t="shared" si="245"/>
        <v>323800</v>
      </c>
      <c r="E1077" s="88">
        <f t="shared" si="245"/>
        <v>0</v>
      </c>
      <c r="F1077" s="89">
        <f t="shared" si="243"/>
        <v>323800</v>
      </c>
    </row>
    <row r="1078" spans="1:6" s="94" customFormat="1" ht="23.25" x14ac:dyDescent="0.25">
      <c r="A1078" s="92" t="s">
        <v>333</v>
      </c>
      <c r="B1078" s="93" t="s">
        <v>102</v>
      </c>
      <c r="C1078" s="115" t="s">
        <v>1015</v>
      </c>
      <c r="D1078" s="88">
        <f t="shared" si="245"/>
        <v>323800</v>
      </c>
      <c r="E1078" s="88">
        <f t="shared" si="245"/>
        <v>0</v>
      </c>
      <c r="F1078" s="89">
        <f t="shared" ref="F1078" si="246">IF(OR(D1078="-",E1078=D1078),"-",D1078-IF(E1078="-",0,E1078))</f>
        <v>323800</v>
      </c>
    </row>
    <row r="1079" spans="1:6" s="94" customFormat="1" ht="23.25" x14ac:dyDescent="0.25">
      <c r="A1079" s="92" t="s">
        <v>103</v>
      </c>
      <c r="B1079" s="93" t="s">
        <v>102</v>
      </c>
      <c r="C1079" s="115" t="s">
        <v>1014</v>
      </c>
      <c r="D1079" s="88">
        <f t="shared" ref="D1079:E1082" si="247">D1080</f>
        <v>323800</v>
      </c>
      <c r="E1079" s="88">
        <f t="shared" si="247"/>
        <v>0</v>
      </c>
      <c r="F1079" s="89">
        <f t="shared" si="243"/>
        <v>323800</v>
      </c>
    </row>
    <row r="1080" spans="1:6" s="140" customFormat="1" ht="23.25" x14ac:dyDescent="0.25">
      <c r="A1080" s="399" t="s">
        <v>11</v>
      </c>
      <c r="B1080" s="96" t="s">
        <v>102</v>
      </c>
      <c r="C1080" s="117" t="s">
        <v>1013</v>
      </c>
      <c r="D1080" s="90">
        <f t="shared" si="247"/>
        <v>323800</v>
      </c>
      <c r="E1080" s="90">
        <f t="shared" si="247"/>
        <v>0</v>
      </c>
      <c r="F1080" s="91">
        <f t="shared" si="243"/>
        <v>323800</v>
      </c>
    </row>
    <row r="1081" spans="1:6" s="4" customFormat="1" x14ac:dyDescent="0.25">
      <c r="A1081" s="98" t="s">
        <v>1042</v>
      </c>
      <c r="B1081" s="96" t="s">
        <v>102</v>
      </c>
      <c r="C1081" s="117" t="s">
        <v>1012</v>
      </c>
      <c r="D1081" s="90">
        <f t="shared" si="247"/>
        <v>323800</v>
      </c>
      <c r="E1081" s="90">
        <f t="shared" si="247"/>
        <v>0</v>
      </c>
      <c r="F1081" s="91">
        <f t="shared" si="243"/>
        <v>323800</v>
      </c>
    </row>
    <row r="1082" spans="1:6" s="4" customFormat="1" ht="15.75" customHeight="1" x14ac:dyDescent="0.25">
      <c r="A1082" s="98" t="s">
        <v>1043</v>
      </c>
      <c r="B1082" s="96" t="s">
        <v>102</v>
      </c>
      <c r="C1082" s="117" t="s">
        <v>1011</v>
      </c>
      <c r="D1082" s="90">
        <f t="shared" si="247"/>
        <v>323800</v>
      </c>
      <c r="E1082" s="90">
        <f t="shared" si="247"/>
        <v>0</v>
      </c>
      <c r="F1082" s="91">
        <f t="shared" si="243"/>
        <v>323800</v>
      </c>
    </row>
    <row r="1083" spans="1:6" s="4" customFormat="1" x14ac:dyDescent="0.25">
      <c r="A1083" s="98" t="s">
        <v>1044</v>
      </c>
      <c r="B1083" s="96" t="s">
        <v>102</v>
      </c>
      <c r="C1083" s="117" t="s">
        <v>1010</v>
      </c>
      <c r="D1083" s="90">
        <v>323800</v>
      </c>
      <c r="E1083" s="97"/>
      <c r="F1083" s="91">
        <f t="shared" si="243"/>
        <v>323800</v>
      </c>
    </row>
    <row r="1084" spans="1:6" s="74" customFormat="1" ht="26.25" customHeight="1" x14ac:dyDescent="0.25">
      <c r="A1084" s="92" t="s">
        <v>873</v>
      </c>
      <c r="B1084" s="93" t="s">
        <v>102</v>
      </c>
      <c r="C1084" s="115" t="s">
        <v>874</v>
      </c>
      <c r="D1084" s="88">
        <f>D1085</f>
        <v>2267200</v>
      </c>
      <c r="E1084" s="88">
        <f>E1085</f>
        <v>747464.42999999993</v>
      </c>
      <c r="F1084" s="89">
        <f t="shared" si="243"/>
        <v>1519735.57</v>
      </c>
    </row>
    <row r="1085" spans="1:6" s="74" customFormat="1" x14ac:dyDescent="0.25">
      <c r="A1085" s="92" t="s">
        <v>329</v>
      </c>
      <c r="B1085" s="93" t="s">
        <v>102</v>
      </c>
      <c r="C1085" s="115" t="s">
        <v>875</v>
      </c>
      <c r="D1085" s="88">
        <f>D1086+D1100+D1108</f>
        <v>2267200</v>
      </c>
      <c r="E1085" s="88">
        <f>E1086+E1100+E1108</f>
        <v>747464.42999999993</v>
      </c>
      <c r="F1085" s="89">
        <f t="shared" si="243"/>
        <v>1519735.57</v>
      </c>
    </row>
    <row r="1086" spans="1:6" s="74" customFormat="1" ht="34.5" x14ac:dyDescent="0.25">
      <c r="A1086" s="92" t="s">
        <v>12</v>
      </c>
      <c r="B1086" s="93" t="s">
        <v>102</v>
      </c>
      <c r="C1086" s="115" t="s">
        <v>876</v>
      </c>
      <c r="D1086" s="88">
        <f t="shared" ref="D1086:E1091" si="248">D1087</f>
        <v>2189100</v>
      </c>
      <c r="E1086" s="88">
        <f t="shared" si="248"/>
        <v>714923.42999999993</v>
      </c>
      <c r="F1086" s="89">
        <f t="shared" si="243"/>
        <v>1474176.57</v>
      </c>
    </row>
    <row r="1087" spans="1:6" s="74" customFormat="1" ht="23.25" x14ac:dyDescent="0.25">
      <c r="A1087" s="92" t="s">
        <v>333</v>
      </c>
      <c r="B1087" s="93" t="s">
        <v>102</v>
      </c>
      <c r="C1087" s="115" t="s">
        <v>877</v>
      </c>
      <c r="D1087" s="88">
        <f t="shared" si="248"/>
        <v>2189100</v>
      </c>
      <c r="E1087" s="88">
        <f t="shared" si="248"/>
        <v>714923.42999999993</v>
      </c>
      <c r="F1087" s="89">
        <f t="shared" si="243"/>
        <v>1474176.57</v>
      </c>
    </row>
    <row r="1088" spans="1:6" s="74" customFormat="1" ht="23.25" x14ac:dyDescent="0.25">
      <c r="A1088" s="92" t="s">
        <v>103</v>
      </c>
      <c r="B1088" s="93" t="s">
        <v>102</v>
      </c>
      <c r="C1088" s="115" t="s">
        <v>878</v>
      </c>
      <c r="D1088" s="88">
        <f>D1089+D1095</f>
        <v>2189100</v>
      </c>
      <c r="E1088" s="88">
        <f>E1089+E1095</f>
        <v>714923.42999999993</v>
      </c>
      <c r="F1088" s="89">
        <f t="shared" si="243"/>
        <v>1474176.57</v>
      </c>
    </row>
    <row r="1089" spans="1:36" ht="35.25" customHeight="1" x14ac:dyDescent="0.25">
      <c r="A1089" s="95" t="s">
        <v>0</v>
      </c>
      <c r="B1089" s="96" t="s">
        <v>102</v>
      </c>
      <c r="C1089" s="117" t="s">
        <v>879</v>
      </c>
      <c r="D1089" s="90">
        <f t="shared" si="248"/>
        <v>2189100</v>
      </c>
      <c r="E1089" s="90">
        <f t="shared" si="248"/>
        <v>714923.42999999993</v>
      </c>
      <c r="F1089" s="91">
        <f t="shared" si="243"/>
        <v>1474176.57</v>
      </c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</row>
    <row r="1090" spans="1:36" x14ac:dyDescent="0.25">
      <c r="A1090" s="95" t="s">
        <v>13</v>
      </c>
      <c r="B1090" s="96" t="s">
        <v>102</v>
      </c>
      <c r="C1090" s="117" t="s">
        <v>880</v>
      </c>
      <c r="D1090" s="90">
        <f t="shared" si="248"/>
        <v>2189100</v>
      </c>
      <c r="E1090" s="90">
        <f t="shared" si="248"/>
        <v>714923.42999999993</v>
      </c>
      <c r="F1090" s="91">
        <f t="shared" si="243"/>
        <v>1474176.57</v>
      </c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</row>
    <row r="1091" spans="1:36" ht="51.75" customHeight="1" x14ac:dyDescent="0.25">
      <c r="A1091" s="95" t="s">
        <v>109</v>
      </c>
      <c r="B1091" s="96" t="s">
        <v>102</v>
      </c>
      <c r="C1091" s="117" t="s">
        <v>881</v>
      </c>
      <c r="D1091" s="90">
        <f t="shared" si="248"/>
        <v>2189100</v>
      </c>
      <c r="E1091" s="90">
        <f t="shared" si="248"/>
        <v>714923.42999999993</v>
      </c>
      <c r="F1091" s="91">
        <f t="shared" si="243"/>
        <v>1474176.57</v>
      </c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</row>
    <row r="1092" spans="1:36" ht="23.25" x14ac:dyDescent="0.25">
      <c r="A1092" s="95" t="s">
        <v>110</v>
      </c>
      <c r="B1092" s="96" t="s">
        <v>102</v>
      </c>
      <c r="C1092" s="117" t="s">
        <v>882</v>
      </c>
      <c r="D1092" s="90">
        <f>D1093+D1094</f>
        <v>2189100</v>
      </c>
      <c r="E1092" s="90">
        <f>E1093+E1094</f>
        <v>714923.42999999993</v>
      </c>
      <c r="F1092" s="91">
        <f t="shared" si="243"/>
        <v>1474176.57</v>
      </c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</row>
    <row r="1093" spans="1:36" ht="23.25" x14ac:dyDescent="0.25">
      <c r="A1093" s="95" t="s">
        <v>1172</v>
      </c>
      <c r="B1093" s="96" t="s">
        <v>102</v>
      </c>
      <c r="C1093" s="117" t="s">
        <v>883</v>
      </c>
      <c r="D1093" s="90">
        <v>1681300</v>
      </c>
      <c r="E1093" s="97">
        <v>560283.31999999995</v>
      </c>
      <c r="F1093" s="91">
        <f t="shared" si="243"/>
        <v>1121016.6800000002</v>
      </c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</row>
    <row r="1094" spans="1:36" ht="33" customHeight="1" x14ac:dyDescent="0.25">
      <c r="A1094" s="95" t="s">
        <v>240</v>
      </c>
      <c r="B1094" s="96" t="s">
        <v>102</v>
      </c>
      <c r="C1094" s="117" t="s">
        <v>884</v>
      </c>
      <c r="D1094" s="90">
        <v>507800</v>
      </c>
      <c r="E1094" s="97">
        <v>154640.10999999999</v>
      </c>
      <c r="F1094" s="91">
        <f t="shared" si="243"/>
        <v>353159.89</v>
      </c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</row>
    <row r="1095" spans="1:36" s="87" customFormat="1" ht="48" hidden="1" customHeight="1" x14ac:dyDescent="0.25">
      <c r="A1095" s="175" t="s">
        <v>310</v>
      </c>
      <c r="B1095" s="176" t="s">
        <v>102</v>
      </c>
      <c r="C1095" s="192" t="s">
        <v>1487</v>
      </c>
      <c r="D1095" s="193">
        <f>D1096</f>
        <v>0</v>
      </c>
      <c r="E1095" s="193">
        <f>E1096</f>
        <v>0</v>
      </c>
      <c r="F1095" s="196" t="str">
        <f t="shared" ref="F1095:F1099" si="249">IF(OR(D1095="-",E1095=D1095),"-",D1095-IF(E1095="-",0,E1095))</f>
        <v>-</v>
      </c>
    </row>
    <row r="1096" spans="1:36" s="87" customFormat="1" ht="48" hidden="1" customHeight="1" x14ac:dyDescent="0.25">
      <c r="A1096" s="175" t="s">
        <v>1488</v>
      </c>
      <c r="B1096" s="176" t="s">
        <v>102</v>
      </c>
      <c r="C1096" s="192" t="s">
        <v>1478</v>
      </c>
      <c r="D1096" s="193">
        <f>D1097</f>
        <v>0</v>
      </c>
      <c r="E1096" s="193">
        <f>E1097</f>
        <v>0</v>
      </c>
      <c r="F1096" s="196"/>
    </row>
    <row r="1097" spans="1:36" s="87" customFormat="1" ht="61.5" hidden="1" customHeight="1" x14ac:dyDescent="0.25">
      <c r="A1097" s="175" t="s">
        <v>109</v>
      </c>
      <c r="B1097" s="176" t="s">
        <v>102</v>
      </c>
      <c r="C1097" s="192" t="s">
        <v>1477</v>
      </c>
      <c r="D1097" s="193">
        <f t="shared" ref="D1097:E1097" si="250">D1098</f>
        <v>0</v>
      </c>
      <c r="E1097" s="193">
        <f t="shared" si="250"/>
        <v>0</v>
      </c>
      <c r="F1097" s="196" t="str">
        <f t="shared" si="249"/>
        <v>-</v>
      </c>
    </row>
    <row r="1098" spans="1:36" s="87" customFormat="1" ht="23.25" hidden="1" x14ac:dyDescent="0.25">
      <c r="A1098" s="175" t="s">
        <v>110</v>
      </c>
      <c r="B1098" s="176" t="s">
        <v>102</v>
      </c>
      <c r="C1098" s="192" t="s">
        <v>1476</v>
      </c>
      <c r="D1098" s="193">
        <f>D1099</f>
        <v>0</v>
      </c>
      <c r="E1098" s="193">
        <f>E1099</f>
        <v>0</v>
      </c>
      <c r="F1098" s="196" t="str">
        <f t="shared" si="249"/>
        <v>-</v>
      </c>
    </row>
    <row r="1099" spans="1:36" s="87" customFormat="1" ht="23.25" hidden="1" x14ac:dyDescent="0.25">
      <c r="A1099" s="175" t="s">
        <v>1172</v>
      </c>
      <c r="B1099" s="176" t="s">
        <v>102</v>
      </c>
      <c r="C1099" s="192" t="s">
        <v>1475</v>
      </c>
      <c r="D1099" s="193">
        <v>0</v>
      </c>
      <c r="E1099" s="194">
        <v>0</v>
      </c>
      <c r="F1099" s="196" t="str">
        <f t="shared" si="249"/>
        <v>-</v>
      </c>
    </row>
    <row r="1100" spans="1:36" s="250" customFormat="1" ht="50.25" hidden="1" customHeight="1" x14ac:dyDescent="0.25">
      <c r="A1100" s="188" t="s">
        <v>14</v>
      </c>
      <c r="B1100" s="189" t="s">
        <v>102</v>
      </c>
      <c r="C1100" s="190" t="s">
        <v>885</v>
      </c>
      <c r="D1100" s="191">
        <f t="shared" ref="D1100:E1106" si="251">D1101</f>
        <v>0</v>
      </c>
      <c r="E1100" s="191">
        <f t="shared" si="251"/>
        <v>0</v>
      </c>
      <c r="F1100" s="195" t="str">
        <f t="shared" si="243"/>
        <v>-</v>
      </c>
    </row>
    <row r="1101" spans="1:36" s="250" customFormat="1" ht="23.25" hidden="1" x14ac:dyDescent="0.25">
      <c r="A1101" s="188" t="s">
        <v>333</v>
      </c>
      <c r="B1101" s="189" t="s">
        <v>102</v>
      </c>
      <c r="C1101" s="190" t="s">
        <v>886</v>
      </c>
      <c r="D1101" s="191">
        <f t="shared" si="251"/>
        <v>0</v>
      </c>
      <c r="E1101" s="191">
        <f t="shared" si="251"/>
        <v>0</v>
      </c>
      <c r="F1101" s="195" t="str">
        <f t="shared" si="243"/>
        <v>-</v>
      </c>
    </row>
    <row r="1102" spans="1:36" s="250" customFormat="1" ht="23.25" hidden="1" x14ac:dyDescent="0.25">
      <c r="A1102" s="188" t="s">
        <v>103</v>
      </c>
      <c r="B1102" s="189" t="s">
        <v>102</v>
      </c>
      <c r="C1102" s="190" t="s">
        <v>887</v>
      </c>
      <c r="D1102" s="191">
        <f t="shared" si="251"/>
        <v>0</v>
      </c>
      <c r="E1102" s="191">
        <f t="shared" si="251"/>
        <v>0</v>
      </c>
      <c r="F1102" s="195" t="str">
        <f t="shared" si="243"/>
        <v>-</v>
      </c>
    </row>
    <row r="1103" spans="1:36" s="256" customFormat="1" ht="34.5" hidden="1" customHeight="1" x14ac:dyDescent="0.25">
      <c r="A1103" s="175" t="s">
        <v>0</v>
      </c>
      <c r="B1103" s="176" t="s">
        <v>102</v>
      </c>
      <c r="C1103" s="192" t="s">
        <v>888</v>
      </c>
      <c r="D1103" s="193">
        <f t="shared" si="251"/>
        <v>0</v>
      </c>
      <c r="E1103" s="193">
        <f t="shared" si="251"/>
        <v>0</v>
      </c>
      <c r="F1103" s="196" t="str">
        <f t="shared" si="243"/>
        <v>-</v>
      </c>
    </row>
    <row r="1104" spans="1:36" s="256" customFormat="1" hidden="1" x14ac:dyDescent="0.25">
      <c r="A1104" s="175" t="s">
        <v>111</v>
      </c>
      <c r="B1104" s="176" t="s">
        <v>102</v>
      </c>
      <c r="C1104" s="192" t="s">
        <v>889</v>
      </c>
      <c r="D1104" s="193">
        <f t="shared" si="251"/>
        <v>0</v>
      </c>
      <c r="E1104" s="193">
        <f t="shared" si="251"/>
        <v>0</v>
      </c>
      <c r="F1104" s="196" t="str">
        <f t="shared" si="243"/>
        <v>-</v>
      </c>
    </row>
    <row r="1105" spans="1:36" s="256" customFormat="1" ht="23.25" hidden="1" x14ac:dyDescent="0.25">
      <c r="A1105" s="175" t="s">
        <v>105</v>
      </c>
      <c r="B1105" s="176" t="s">
        <v>102</v>
      </c>
      <c r="C1105" s="192" t="s">
        <v>890</v>
      </c>
      <c r="D1105" s="193">
        <f t="shared" si="251"/>
        <v>0</v>
      </c>
      <c r="E1105" s="193">
        <f t="shared" si="251"/>
        <v>0</v>
      </c>
      <c r="F1105" s="196" t="str">
        <f t="shared" si="243"/>
        <v>-</v>
      </c>
    </row>
    <row r="1106" spans="1:36" s="256" customFormat="1" ht="22.5" hidden="1" customHeight="1" x14ac:dyDescent="0.25">
      <c r="A1106" s="175" t="s">
        <v>1155</v>
      </c>
      <c r="B1106" s="176" t="s">
        <v>102</v>
      </c>
      <c r="C1106" s="192" t="s">
        <v>891</v>
      </c>
      <c r="D1106" s="193">
        <f t="shared" si="251"/>
        <v>0</v>
      </c>
      <c r="E1106" s="193">
        <f t="shared" si="251"/>
        <v>0</v>
      </c>
      <c r="F1106" s="196" t="str">
        <f t="shared" si="243"/>
        <v>-</v>
      </c>
    </row>
    <row r="1107" spans="1:36" s="256" customFormat="1" hidden="1" x14ac:dyDescent="0.25">
      <c r="A1107" s="95" t="s">
        <v>1271</v>
      </c>
      <c r="B1107" s="96" t="s">
        <v>102</v>
      </c>
      <c r="C1107" s="117" t="s">
        <v>892</v>
      </c>
      <c r="D1107" s="90">
        <v>0</v>
      </c>
      <c r="E1107" s="97"/>
      <c r="F1107" s="91" t="str">
        <f t="shared" si="243"/>
        <v>-</v>
      </c>
    </row>
    <row r="1108" spans="1:36" s="74" customFormat="1" ht="40.5" customHeight="1" x14ac:dyDescent="0.25">
      <c r="A1108" s="92" t="s">
        <v>116</v>
      </c>
      <c r="B1108" s="93" t="s">
        <v>102</v>
      </c>
      <c r="C1108" s="115" t="s">
        <v>893</v>
      </c>
      <c r="D1108" s="88">
        <f t="shared" ref="D1108:E1113" si="252">D1109</f>
        <v>78100</v>
      </c>
      <c r="E1108" s="88">
        <f t="shared" si="252"/>
        <v>32541</v>
      </c>
      <c r="F1108" s="89">
        <f t="shared" si="243"/>
        <v>45559</v>
      </c>
    </row>
    <row r="1109" spans="1:36" s="74" customFormat="1" ht="23.25" x14ac:dyDescent="0.25">
      <c r="A1109" s="92" t="s">
        <v>333</v>
      </c>
      <c r="B1109" s="93" t="s">
        <v>102</v>
      </c>
      <c r="C1109" s="115" t="s">
        <v>894</v>
      </c>
      <c r="D1109" s="88">
        <f t="shared" si="252"/>
        <v>78100</v>
      </c>
      <c r="E1109" s="88">
        <f t="shared" si="252"/>
        <v>32541</v>
      </c>
      <c r="F1109" s="89">
        <f t="shared" si="243"/>
        <v>45559</v>
      </c>
    </row>
    <row r="1110" spans="1:36" s="74" customFormat="1" ht="23.25" x14ac:dyDescent="0.25">
      <c r="A1110" s="92" t="s">
        <v>103</v>
      </c>
      <c r="B1110" s="93" t="s">
        <v>102</v>
      </c>
      <c r="C1110" s="115" t="s">
        <v>895</v>
      </c>
      <c r="D1110" s="88">
        <f t="shared" si="252"/>
        <v>78100</v>
      </c>
      <c r="E1110" s="88">
        <f t="shared" si="252"/>
        <v>32541</v>
      </c>
      <c r="F1110" s="89">
        <f t="shared" si="243"/>
        <v>45559</v>
      </c>
    </row>
    <row r="1111" spans="1:36" ht="45.75" customHeight="1" x14ac:dyDescent="0.25">
      <c r="A1111" s="95" t="s">
        <v>353</v>
      </c>
      <c r="B1111" s="96" t="s">
        <v>102</v>
      </c>
      <c r="C1111" s="117" t="s">
        <v>896</v>
      </c>
      <c r="D1111" s="90">
        <f t="shared" si="252"/>
        <v>78100</v>
      </c>
      <c r="E1111" s="90">
        <f t="shared" si="252"/>
        <v>32541</v>
      </c>
      <c r="F1111" s="91">
        <f t="shared" si="243"/>
        <v>45559</v>
      </c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</row>
    <row r="1112" spans="1:36" ht="34.5" x14ac:dyDescent="0.25">
      <c r="A1112" s="95" t="s">
        <v>897</v>
      </c>
      <c r="B1112" s="96" t="s">
        <v>102</v>
      </c>
      <c r="C1112" s="117" t="s">
        <v>898</v>
      </c>
      <c r="D1112" s="90">
        <f t="shared" si="252"/>
        <v>78100</v>
      </c>
      <c r="E1112" s="90">
        <f t="shared" si="252"/>
        <v>32541</v>
      </c>
      <c r="F1112" s="91">
        <f t="shared" si="243"/>
        <v>45559</v>
      </c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</row>
    <row r="1113" spans="1:36" x14ac:dyDescent="0.25">
      <c r="A1113" s="95" t="s">
        <v>114</v>
      </c>
      <c r="B1113" s="96" t="s">
        <v>102</v>
      </c>
      <c r="C1113" s="117" t="s">
        <v>899</v>
      </c>
      <c r="D1113" s="90">
        <f t="shared" si="252"/>
        <v>78100</v>
      </c>
      <c r="E1113" s="90">
        <f t="shared" si="252"/>
        <v>32541</v>
      </c>
      <c r="F1113" s="91">
        <f t="shared" si="243"/>
        <v>45559</v>
      </c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</row>
    <row r="1114" spans="1:36" ht="15.75" thickBot="1" x14ac:dyDescent="0.3">
      <c r="A1114" s="95" t="s">
        <v>115</v>
      </c>
      <c r="B1114" s="96" t="s">
        <v>102</v>
      </c>
      <c r="C1114" s="117" t="s">
        <v>900</v>
      </c>
      <c r="D1114" s="90">
        <v>78100</v>
      </c>
      <c r="E1114" s="97">
        <v>32541</v>
      </c>
      <c r="F1114" s="91">
        <f t="shared" si="243"/>
        <v>45559</v>
      </c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</row>
    <row r="1115" spans="1:36" ht="11.25" customHeight="1" thickBot="1" x14ac:dyDescent="0.3">
      <c r="A1115" s="132"/>
      <c r="B1115" s="133"/>
      <c r="C1115" s="134"/>
      <c r="D1115" s="138"/>
      <c r="E1115" s="133"/>
      <c r="F1115" s="14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</row>
    <row r="1116" spans="1:36" ht="24.75" customHeight="1" thickBot="1" x14ac:dyDescent="0.3">
      <c r="A1116" s="135" t="s">
        <v>901</v>
      </c>
      <c r="B1116" s="136" t="s">
        <v>15</v>
      </c>
      <c r="C1116" s="137" t="s">
        <v>326</v>
      </c>
      <c r="D1116" s="139">
        <f>D15-D165</f>
        <v>-21108300</v>
      </c>
      <c r="E1116" s="146">
        <f>E15-E165</f>
        <v>4128448.9600000009</v>
      </c>
      <c r="F1116" s="147" t="s">
        <v>902</v>
      </c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</row>
    <row r="1117" spans="1:36" ht="45.75" hidden="1" customHeight="1" x14ac:dyDescent="0.25">
      <c r="A1117" s="45"/>
      <c r="B1117" s="13"/>
      <c r="C1117" s="118"/>
      <c r="D1117" s="14"/>
      <c r="E1117" s="14"/>
      <c r="F1117" s="70"/>
    </row>
    <row r="1118" spans="1:36" ht="45.75" hidden="1" customHeight="1" x14ac:dyDescent="0.25">
      <c r="F1118" s="143"/>
    </row>
    <row r="1119" spans="1:36" ht="45.75" hidden="1" customHeight="1" x14ac:dyDescent="0.25">
      <c r="F1119" s="143"/>
    </row>
    <row r="1120" spans="1:36" ht="58.5" customHeight="1" x14ac:dyDescent="0.25">
      <c r="F1120" s="143"/>
    </row>
    <row r="1121" spans="1:6" ht="20.25" customHeight="1" x14ac:dyDescent="0.25">
      <c r="A1121" s="73" t="s">
        <v>16</v>
      </c>
      <c r="B1121" s="73"/>
      <c r="C1121" s="119"/>
      <c r="D1121" s="73"/>
      <c r="E1121" s="73"/>
      <c r="F1121" s="144"/>
    </row>
    <row r="1122" spans="1:6" ht="21" customHeight="1" x14ac:dyDescent="0.25">
      <c r="A1122" s="18" t="s">
        <v>74</v>
      </c>
      <c r="B1122" s="19" t="s">
        <v>75</v>
      </c>
      <c r="C1122" s="108" t="s">
        <v>17</v>
      </c>
      <c r="D1122" s="20" t="s">
        <v>100</v>
      </c>
      <c r="E1122" s="21" t="s">
        <v>78</v>
      </c>
      <c r="F1122" s="66" t="s">
        <v>79</v>
      </c>
    </row>
    <row r="1123" spans="1:6" ht="11.25" customHeight="1" x14ac:dyDescent="0.25">
      <c r="A1123" s="18" t="s">
        <v>80</v>
      </c>
      <c r="B1123" s="18" t="s">
        <v>81</v>
      </c>
      <c r="C1123" s="120" t="s">
        <v>82</v>
      </c>
      <c r="D1123" s="21" t="s">
        <v>83</v>
      </c>
      <c r="E1123" s="21" t="s">
        <v>84</v>
      </c>
      <c r="F1123" s="72" t="s">
        <v>85</v>
      </c>
    </row>
    <row r="1124" spans="1:6" ht="22.5" x14ac:dyDescent="0.25">
      <c r="A1124" s="43" t="s">
        <v>18</v>
      </c>
      <c r="B1124" s="38" t="s">
        <v>19</v>
      </c>
      <c r="C1124" s="120" t="s">
        <v>88</v>
      </c>
      <c r="D1124" s="55">
        <f>D1126</f>
        <v>21108300</v>
      </c>
      <c r="E1124" s="55">
        <f>E1126</f>
        <v>-4128448.9600000009</v>
      </c>
      <c r="F1124" s="55">
        <f>D1124-E1124</f>
        <v>25236748.960000001</v>
      </c>
    </row>
    <row r="1125" spans="1:6" x14ac:dyDescent="0.25">
      <c r="A1125" s="22" t="s">
        <v>89</v>
      </c>
      <c r="B1125" s="38"/>
      <c r="C1125" s="120"/>
      <c r="D1125" s="56"/>
      <c r="E1125" s="56"/>
      <c r="F1125" s="56"/>
    </row>
    <row r="1126" spans="1:6" ht="22.5" x14ac:dyDescent="0.25">
      <c r="A1126" s="43" t="s">
        <v>153</v>
      </c>
      <c r="B1126" s="38">
        <v>520</v>
      </c>
      <c r="C1126" s="114" t="s">
        <v>88</v>
      </c>
      <c r="D1126" s="55">
        <f>(-D1116)</f>
        <v>21108300</v>
      </c>
      <c r="E1126" s="55">
        <f>E1132+E1130+E1136</f>
        <v>-4128448.9600000009</v>
      </c>
      <c r="F1126" s="55">
        <f>D1126-E1126</f>
        <v>25236748.960000001</v>
      </c>
    </row>
    <row r="1127" spans="1:6" ht="22.5" hidden="1" x14ac:dyDescent="0.25">
      <c r="A1127" s="44" t="s">
        <v>20</v>
      </c>
      <c r="B1127" s="38">
        <v>520</v>
      </c>
      <c r="C1127" s="110" t="s">
        <v>21</v>
      </c>
      <c r="D1127" s="55"/>
      <c r="E1127" s="55">
        <f>E1128+E1130</f>
        <v>0</v>
      </c>
      <c r="F1127" s="55">
        <f>F1128+F1130</f>
        <v>0</v>
      </c>
    </row>
    <row r="1128" spans="1:6" ht="32.25" hidden="1" customHeight="1" x14ac:dyDescent="0.25">
      <c r="A1128" s="44" t="s">
        <v>22</v>
      </c>
      <c r="B1128" s="38">
        <v>520</v>
      </c>
      <c r="C1128" s="110" t="s">
        <v>23</v>
      </c>
      <c r="D1128" s="55"/>
      <c r="E1128" s="55">
        <f>E1129</f>
        <v>0</v>
      </c>
      <c r="F1128" s="55">
        <f>D1128-E1128</f>
        <v>0</v>
      </c>
    </row>
    <row r="1129" spans="1:6" ht="33.75" hidden="1" x14ac:dyDescent="0.25">
      <c r="A1129" s="44" t="s">
        <v>166</v>
      </c>
      <c r="B1129" s="38">
        <v>520</v>
      </c>
      <c r="C1129" s="114" t="s">
        <v>165</v>
      </c>
      <c r="D1129" s="56"/>
      <c r="E1129" s="56">
        <v>0</v>
      </c>
      <c r="F1129" s="56">
        <f>D1129-E1129</f>
        <v>0</v>
      </c>
    </row>
    <row r="1130" spans="1:6" ht="30" customHeight="1" x14ac:dyDescent="0.25">
      <c r="A1130" s="44" t="s">
        <v>24</v>
      </c>
      <c r="B1130" s="38">
        <v>520</v>
      </c>
      <c r="C1130" s="110" t="s">
        <v>25</v>
      </c>
      <c r="D1130" s="55">
        <f>D1131+D1133</f>
        <v>0</v>
      </c>
      <c r="E1130" s="55">
        <f>E1131+E1133</f>
        <v>0</v>
      </c>
      <c r="F1130" s="55">
        <f>F1131+F1133</f>
        <v>0</v>
      </c>
    </row>
    <row r="1131" spans="1:6" ht="42" customHeight="1" x14ac:dyDescent="0.25">
      <c r="A1131" s="44" t="s">
        <v>26</v>
      </c>
      <c r="B1131" s="38">
        <v>520</v>
      </c>
      <c r="C1131" s="110" t="s">
        <v>27</v>
      </c>
      <c r="D1131" s="55">
        <v>5000000</v>
      </c>
      <c r="E1131" s="55">
        <f>E1132</f>
        <v>0</v>
      </c>
      <c r="F1131" s="55">
        <f>D1131-E1131</f>
        <v>5000000</v>
      </c>
    </row>
    <row r="1132" spans="1:6" ht="39" customHeight="1" x14ac:dyDescent="0.25">
      <c r="A1132" s="43" t="s">
        <v>168</v>
      </c>
      <c r="B1132" s="38">
        <v>520</v>
      </c>
      <c r="C1132" s="114" t="s">
        <v>167</v>
      </c>
      <c r="D1132" s="56">
        <v>5000000</v>
      </c>
      <c r="E1132" s="56">
        <v>0</v>
      </c>
      <c r="F1132" s="56">
        <f>D1132-E1132</f>
        <v>5000000</v>
      </c>
    </row>
    <row r="1133" spans="1:6" ht="44.25" customHeight="1" x14ac:dyDescent="0.25">
      <c r="A1133" s="44" t="s">
        <v>28</v>
      </c>
      <c r="B1133" s="38">
        <v>520</v>
      </c>
      <c r="C1133" s="110" t="s">
        <v>29</v>
      </c>
      <c r="D1133" s="55">
        <v>-5000000</v>
      </c>
      <c r="E1133" s="55">
        <f>E1134</f>
        <v>0</v>
      </c>
      <c r="F1133" s="55">
        <f>D1133-E1133</f>
        <v>-5000000</v>
      </c>
    </row>
    <row r="1134" spans="1:6" ht="40.5" customHeight="1" x14ac:dyDescent="0.25">
      <c r="A1134" s="43" t="s">
        <v>170</v>
      </c>
      <c r="B1134" s="38">
        <v>520</v>
      </c>
      <c r="C1134" s="114" t="s">
        <v>169</v>
      </c>
      <c r="D1134" s="56">
        <v>-5000000</v>
      </c>
      <c r="E1134" s="56">
        <v>0</v>
      </c>
      <c r="F1134" s="56">
        <f>D1134-E1134</f>
        <v>-5000000</v>
      </c>
    </row>
    <row r="1135" spans="1:6" ht="28.5" customHeight="1" x14ac:dyDescent="0.25">
      <c r="A1135" s="43" t="s">
        <v>30</v>
      </c>
      <c r="B1135" s="38" t="s">
        <v>31</v>
      </c>
      <c r="C1135" s="120" t="s">
        <v>88</v>
      </c>
      <c r="D1135" s="56" t="s">
        <v>32</v>
      </c>
      <c r="E1135" s="56" t="s">
        <v>32</v>
      </c>
      <c r="F1135" s="56"/>
    </row>
    <row r="1136" spans="1:6" ht="22.5" x14ac:dyDescent="0.25">
      <c r="A1136" s="44" t="s">
        <v>33</v>
      </c>
      <c r="B1136" s="38" t="s">
        <v>34</v>
      </c>
      <c r="C1136" s="110" t="s">
        <v>35</v>
      </c>
      <c r="D1136" s="55">
        <f>D1144+D1140</f>
        <v>21108300</v>
      </c>
      <c r="E1136" s="55">
        <f>E1144+E1140</f>
        <v>-4128448.9600000009</v>
      </c>
      <c r="F1136" s="55">
        <f>D1136-E1136</f>
        <v>25236748.960000001</v>
      </c>
    </row>
    <row r="1137" spans="1:6" ht="10.5" customHeight="1" x14ac:dyDescent="0.25">
      <c r="A1137" s="44" t="s">
        <v>36</v>
      </c>
      <c r="B1137" s="38">
        <v>710</v>
      </c>
      <c r="C1137" s="110" t="s">
        <v>37</v>
      </c>
      <c r="D1137" s="55">
        <f t="shared" ref="D1137:E1139" si="253">D1138</f>
        <v>-198802969.59999999</v>
      </c>
      <c r="E1137" s="55">
        <f t="shared" si="253"/>
        <v>-54354512.479999997</v>
      </c>
      <c r="F1137" s="56" t="str">
        <f>F1140</f>
        <v>Х</v>
      </c>
    </row>
    <row r="1138" spans="1:6" ht="10.5" customHeight="1" x14ac:dyDescent="0.25">
      <c r="A1138" s="44" t="s">
        <v>38</v>
      </c>
      <c r="B1138" s="38"/>
      <c r="C1138" s="110" t="s">
        <v>39</v>
      </c>
      <c r="D1138" s="55">
        <f t="shared" si="253"/>
        <v>-198802969.59999999</v>
      </c>
      <c r="E1138" s="55">
        <f t="shared" si="253"/>
        <v>-54354512.479999997</v>
      </c>
      <c r="F1138" s="56" t="str">
        <f>F1141</f>
        <v>Х</v>
      </c>
    </row>
    <row r="1139" spans="1:6" ht="22.5" x14ac:dyDescent="0.25">
      <c r="A1139" s="44" t="s">
        <v>40</v>
      </c>
      <c r="B1139" s="38"/>
      <c r="C1139" s="110" t="s">
        <v>41</v>
      </c>
      <c r="D1139" s="55">
        <f t="shared" si="253"/>
        <v>-198802969.59999999</v>
      </c>
      <c r="E1139" s="55">
        <f t="shared" si="253"/>
        <v>-54354512.479999997</v>
      </c>
      <c r="F1139" s="56" t="s">
        <v>88</v>
      </c>
    </row>
    <row r="1140" spans="1:6" ht="22.5" x14ac:dyDescent="0.25">
      <c r="A1140" s="43" t="s">
        <v>245</v>
      </c>
      <c r="B1140" s="38"/>
      <c r="C1140" s="114" t="s">
        <v>244</v>
      </c>
      <c r="D1140" s="56">
        <f>-D15-5000000</f>
        <v>-198802969.59999999</v>
      </c>
      <c r="E1140" s="56">
        <f>-E15</f>
        <v>-54354512.479999997</v>
      </c>
      <c r="F1140" s="56" t="s">
        <v>88</v>
      </c>
    </row>
    <row r="1141" spans="1:6" x14ac:dyDescent="0.25">
      <c r="A1141" s="44" t="s">
        <v>42</v>
      </c>
      <c r="B1141" s="38">
        <v>720</v>
      </c>
      <c r="C1141" s="110" t="s">
        <v>43</v>
      </c>
      <c r="D1141" s="55">
        <f t="shared" ref="D1141:E1143" si="254">D1142</f>
        <v>219911269.59999999</v>
      </c>
      <c r="E1141" s="55">
        <f t="shared" si="254"/>
        <v>50226063.519999996</v>
      </c>
      <c r="F1141" s="56" t="s">
        <v>88</v>
      </c>
    </row>
    <row r="1142" spans="1:6" ht="20.25" customHeight="1" x14ac:dyDescent="0.25">
      <c r="A1142" s="44" t="s">
        <v>44</v>
      </c>
      <c r="B1142" s="38"/>
      <c r="C1142" s="110" t="s">
        <v>45</v>
      </c>
      <c r="D1142" s="55">
        <f t="shared" si="254"/>
        <v>219911269.59999999</v>
      </c>
      <c r="E1142" s="55">
        <f t="shared" si="254"/>
        <v>50226063.519999996</v>
      </c>
      <c r="F1142" s="56" t="s">
        <v>88</v>
      </c>
    </row>
    <row r="1143" spans="1:6" ht="22.5" x14ac:dyDescent="0.25">
      <c r="A1143" s="44" t="s">
        <v>46</v>
      </c>
      <c r="B1143" s="38"/>
      <c r="C1143" s="110" t="s">
        <v>47</v>
      </c>
      <c r="D1143" s="55">
        <f t="shared" si="254"/>
        <v>219911269.59999999</v>
      </c>
      <c r="E1143" s="55">
        <f t="shared" si="254"/>
        <v>50226063.519999996</v>
      </c>
      <c r="F1143" s="56" t="s">
        <v>88</v>
      </c>
    </row>
    <row r="1144" spans="1:6" ht="22.5" x14ac:dyDescent="0.25">
      <c r="A1144" s="43" t="s">
        <v>172</v>
      </c>
      <c r="B1144" s="38"/>
      <c r="C1144" s="114" t="s">
        <v>171</v>
      </c>
      <c r="D1144" s="56">
        <f>D165+5000000</f>
        <v>219911269.59999999</v>
      </c>
      <c r="E1144" s="56">
        <f>E165</f>
        <v>50226063.519999996</v>
      </c>
      <c r="F1144" s="56" t="s">
        <v>88</v>
      </c>
    </row>
  </sheetData>
  <mergeCells count="16">
    <mergeCell ref="B2:D2"/>
    <mergeCell ref="B4:D4"/>
    <mergeCell ref="B7:D7"/>
    <mergeCell ref="B8:D8"/>
    <mergeCell ref="E156:E161"/>
    <mergeCell ref="F156:F161"/>
    <mergeCell ref="A5:A6"/>
    <mergeCell ref="B5:D6"/>
    <mergeCell ref="B9:D9"/>
    <mergeCell ref="A11:F11"/>
    <mergeCell ref="A154:D154"/>
    <mergeCell ref="A156:A163"/>
    <mergeCell ref="B156:B163"/>
    <mergeCell ref="C156:C161"/>
    <mergeCell ref="D156:D163"/>
    <mergeCell ref="E154:F154"/>
  </mergeCells>
  <phoneticPr fontId="8" type="noConversion"/>
  <conditionalFormatting sqref="E166:F166 F168">
    <cfRule type="cellIs" priority="1" stopIfTrue="1" operator="equal">
      <formula>0</formula>
    </cfRule>
  </conditionalFormatting>
  <conditionalFormatting sqref="E181:F181 F180">
    <cfRule type="cellIs" priority="2" stopIfTrue="1" operator="equal">
      <formula>0</formula>
    </cfRule>
  </conditionalFormatting>
  <conditionalFormatting sqref="E183:F183">
    <cfRule type="cellIs" priority="3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8" fitToHeight="30" orientation="portrait" r:id="rId1"/>
  <rowBreaks count="1" manualBreakCount="1">
    <brk id="96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2020-08-20T05:33:58Z</dcterms:modified>
</cp:coreProperties>
</file>